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1075" windowHeight="9540"/>
  </bookViews>
  <sheets>
    <sheet name="CIG 2021" sheetId="1" r:id="rId1"/>
  </sheets>
  <definedNames>
    <definedName name="_xlnm._FilterDatabase" localSheetId="0" hidden="1">'CIG 2021'!$A$1:$J$38</definedName>
    <definedName name="_xlnm.Print_Area" localSheetId="0">'CIG 2021'!#REF!</definedName>
    <definedName name="_xlnm.Print_Titles" localSheetId="0">'CIG 2021'!$1:$1</definedName>
  </definedNames>
  <calcPr calcId="145621"/>
</workbook>
</file>

<file path=xl/calcChain.xml><?xml version="1.0" encoding="utf-8"?>
<calcChain xmlns="http://schemas.openxmlformats.org/spreadsheetml/2006/main">
  <c r="H61" i="1" l="1"/>
  <c r="H48" i="1"/>
  <c r="H47" i="1"/>
  <c r="H37" i="1"/>
  <c r="H28" i="1"/>
  <c r="H26" i="1"/>
  <c r="H24" i="1"/>
  <c r="H23" i="1"/>
  <c r="H22" i="1"/>
  <c r="H21" i="1"/>
  <c r="H19" i="1"/>
  <c r="H17" i="1"/>
  <c r="H16" i="1"/>
  <c r="H15" i="1"/>
  <c r="H14" i="1"/>
  <c r="H12" i="1"/>
  <c r="H11" i="1"/>
  <c r="H10" i="1"/>
  <c r="H8" i="1"/>
  <c r="H7" i="1"/>
  <c r="H5" i="1"/>
  <c r="H4" i="1"/>
  <c r="H2" i="1"/>
</calcChain>
</file>

<file path=xl/sharedStrings.xml><?xml version="1.0" encoding="utf-8"?>
<sst xmlns="http://schemas.openxmlformats.org/spreadsheetml/2006/main" count="500" uniqueCount="238">
  <si>
    <t>CIG</t>
  </si>
  <si>
    <t>Struttura Proponente</t>
  </si>
  <si>
    <t>Oggetto</t>
  </si>
  <si>
    <t>Scelta Contraente</t>
  </si>
  <si>
    <t>Partecipanti</t>
  </si>
  <si>
    <t>Aggiudicatario</t>
  </si>
  <si>
    <t>Importo di aggiudicazione</t>
  </si>
  <si>
    <t>Somme liquidate</t>
  </si>
  <si>
    <t>Tempi di completamento - DAL</t>
  </si>
  <si>
    <t>Tempi di completamento - AL</t>
  </si>
  <si>
    <t>Z9D2005E49</t>
  </si>
  <si>
    <t>CFP TICINO MALPENSA - 02594340123</t>
  </si>
  <si>
    <t>LINEA INTERNET</t>
  </si>
  <si>
    <t>AFFIDAMENTO IN ECONOMIA - AFFIDAMENTO DIRETTO</t>
  </si>
  <si>
    <t>TIM P.IVA 00488410010</t>
  </si>
  <si>
    <t>100 €/mese</t>
  </si>
  <si>
    <t xml:space="preserve">utenza </t>
  </si>
  <si>
    <t>Z852849A58</t>
  </si>
  <si>
    <t>LAVORI PER AMPLIAMENTO LAB. MECCANICO E SEGRETERIA</t>
  </si>
  <si>
    <t>St.Tecnico Assoc.Arch.Cavallo (Arch.De Bernardi) - P.IVA 02699150120</t>
  </si>
  <si>
    <t>Z692B9EBBF</t>
  </si>
  <si>
    <t>CONTRATTO DI ASSISTENZA CON FUNZIONE DI RSPP ANNO 2020</t>
  </si>
  <si>
    <t>SAFETY CONTACT SRL - P.IVA: 02615140122</t>
  </si>
  <si>
    <t>ZB12BBF13B</t>
  </si>
  <si>
    <t>INCARICO PER INVIO DICHIARATIVI FISCALI E COMUNIAZIONE VARIAZIONE RAGIONE SOCIALE 20/21</t>
  </si>
  <si>
    <t>VALENTE DOTT. MARCO LUIGI - P.IVA 01959060128</t>
  </si>
  <si>
    <t>Z642BF9D56</t>
  </si>
  <si>
    <t>INTEGRAZIONE LAVORI DEL PROGETTO DI AMPLIMANETO LAB. MECCANICO</t>
  </si>
  <si>
    <t>Z592CC8A65</t>
  </si>
  <si>
    <t>Attivazione servizio PagoPA c/o Banca LUGLIO 2020/MARZO 2021</t>
  </si>
  <si>
    <t>BANCA POPOLARE DI SONDRIO - P-IVA 00053810149</t>
  </si>
  <si>
    <t>ZD92CEADAE</t>
  </si>
  <si>
    <t>ACQUISTO BUONI PASTO 2020</t>
  </si>
  <si>
    <t>DAY RISTOSERVICE SPA P.IVA 03543000370</t>
  </si>
  <si>
    <t>ZC92D2A413</t>
  </si>
  <si>
    <t>Acquisto Software Gestionale - Registro Elettronico</t>
  </si>
  <si>
    <t>INFORMATICA PROFESSIONALE DI VANOGLIO IVAN - P.IVA 03940940988</t>
  </si>
  <si>
    <t>Z052D2A431</t>
  </si>
  <si>
    <t>Rinnovo contratto DPO giugno 2020/,maggio 2021</t>
  </si>
  <si>
    <t>Z752D3B19D</t>
  </si>
  <si>
    <t>Revisore importo annuale luglio 2020-giugno 2021</t>
  </si>
  <si>
    <t>Trotta Roberto P.IVA 02446510121</t>
  </si>
  <si>
    <t>Z092D5B3AF</t>
  </si>
  <si>
    <t>AFFIDAMENTO SERVIZIO DI VIGILANZA CFP LUGLIO 2020-GIUGNO 2022</t>
  </si>
  <si>
    <t>La Patria S.r.l. P.IVA 07764040965
Lis spa P.IVA 03250780123
I.V.N.G. S.p.A. P.IVA 00585190127</t>
  </si>
  <si>
    <t>I.V.N.G. S.p.A. P.IVA 00585190127</t>
  </si>
  <si>
    <t>ZC22D5B290</t>
  </si>
  <si>
    <t>INCARICO DI MANUTENZIONE SITO DEL CFP</t>
  </si>
  <si>
    <t>IMAGINOR P.IVA 02276670029</t>
  </si>
  <si>
    <t>ZEB2D5C575</t>
  </si>
  <si>
    <t>CANONE ASSISTENZA PROGRAMMA DI CONTABILITA' GENERALE</t>
  </si>
  <si>
    <t>MBM SERVICE SRL - P.IVA 01605100120</t>
  </si>
  <si>
    <t xml:space="preserve">ZD62D73D33 </t>
  </si>
  <si>
    <t>AFFIDAMENTO SERVIZIO DI ASSISTENZA E MANUTENZIONE CENTRALINO DAL 01/07/2020 AL 30/06/2023</t>
  </si>
  <si>
    <t>B.F. FORNITURE UFFICIO S.R.L. - P.IVA 02429210129</t>
  </si>
  <si>
    <t>Z142D7BB5B</t>
  </si>
  <si>
    <t>CONTRATTO DI NOLEGGIO N. 1 FOTOCOPIATRICE LUGLIO 2020/GIUGNO 2021</t>
  </si>
  <si>
    <t>Computer Time S.r.l. -  P.IVA 02214160125</t>
  </si>
  <si>
    <t>ZB62D7E123</t>
  </si>
  <si>
    <t>CONTRATTO DI MANUTENZIONE PC E NOLEGGIO FIREWALL 01-07-2020/30-06-2022</t>
  </si>
  <si>
    <t>Z7D2D9A670</t>
  </si>
  <si>
    <t>RINNOVO ASSISTENZA SOFTWARE GESTCFP GESTIONALE DIDATTICA 07/2020-12/2023</t>
  </si>
  <si>
    <t>ZE02DBF7D5</t>
  </si>
  <si>
    <t>LAVORO LABORATORIO AUTORIPARATORI</t>
  </si>
  <si>
    <t>MATTIELLO DAVIDE &amp;C. SAS - P.IVA 02121270124</t>
  </si>
  <si>
    <t>ZF22E06FFD</t>
  </si>
  <si>
    <t>Aggiornamento del documento di valutazione dei rischi</t>
  </si>
  <si>
    <t>ZCD2E44836</t>
  </si>
  <si>
    <t>Contratto per pulizie del CFP periodo settembre 2020 - marzo 2022</t>
  </si>
  <si>
    <t>NATURCOOP soc.coop.Sociale Onlus - P.IVA 01598050126</t>
  </si>
  <si>
    <t>ZD82ECBB26</t>
  </si>
  <si>
    <t>FORNITURA GAS PERIODO 2021-2023</t>
  </si>
  <si>
    <t>GLOBAL POWER SPA</t>
  </si>
  <si>
    <t>utenza 2023</t>
  </si>
  <si>
    <t>FORNITURA ENEL ENERGIA 2020-2021</t>
  </si>
  <si>
    <t>ENEL ENERGIA</t>
  </si>
  <si>
    <t>Z9D2FB8777</t>
  </si>
  <si>
    <t>RINNOVO CONTRATTO DI ADEGUAMENTO DISPOSIZIONI IN MATERIA DI PRIVACY PER L'ANNO 2021</t>
  </si>
  <si>
    <t>ECOCONSULT MILANO - P.IVA 11628560150</t>
  </si>
  <si>
    <t>31/09/2021</t>
  </si>
  <si>
    <t>Z682FB92AC</t>
  </si>
  <si>
    <t>RINNOVO LICENZA SOFTWARE CADI BIENNIO 2021/2022</t>
  </si>
  <si>
    <t>Z622FB9CD2</t>
  </si>
  <si>
    <t>RINNOVO DI CONTRATTO NOLEGGIO PANNI TECNICI PER IL LABORATORIO CORSI IeFP DAL 2021 AL 2025</t>
  </si>
  <si>
    <t>MEWA S.R.L. - P.IVA 12717620152</t>
  </si>
  <si>
    <t>ZC32FC0B49</t>
  </si>
  <si>
    <t>ACQUISTO N. 106 LICENZE KASPERSKY ENDPOINT SECURITY CLOUD PER L'ANNO 2021</t>
  </si>
  <si>
    <t>Z512FC16B8</t>
  </si>
  <si>
    <t>RINNOVO INCARICO ASSISTENZA TUTELA DELLA SALUTE E SICUREZZA SUL LAVORO (RSPP) DAL 2021 AL 2023</t>
  </si>
  <si>
    <t>Z842FC819C</t>
  </si>
  <si>
    <t>RINNOVO SERVIZIO SOFTWARE GESIONE DIPENDENTI CON APPLICATIVO HALLEY DAL 2021 AL 2024</t>
  </si>
  <si>
    <t>HALLEY LOMBARDIA S.R.L. - P.IVA 01343230130</t>
  </si>
  <si>
    <t>ZCA2FC7AFC</t>
  </si>
  <si>
    <t>ASSISTENZA DICHIARATIVI LIQUIDAZIONI IVA INFRANNUALI PER IL 2021</t>
  </si>
  <si>
    <t>ZD02FEF30B</t>
  </si>
  <si>
    <t>ASSICURAZIONE INCENDIO ALL RISKS PER IL 2021 - UNIPOLSAI ASSICURAZIONI SPA - P.IVA 00818570012</t>
  </si>
  <si>
    <t>ASSITECA S.P.A. P.IVA 09743130156</t>
  </si>
  <si>
    <t>Z432FEF82E</t>
  </si>
  <si>
    <t>ASSICURAZIONE CYBER RISK PER IL 2021 - CHUBB EUROPEAN GROUP SE P IVA: 04124720964</t>
  </si>
  <si>
    <t>Z9B2FEF377</t>
  </si>
  <si>
    <t>ASSICURAZIONE INFORTUNI CUMULATIVA PER IL 2021 - SOCIETA' REALE MUTUA ASSICURAZIONI P.IVA: 00875360018</t>
  </si>
  <si>
    <t>ZF42FEF7D8</t>
  </si>
  <si>
    <t>ASSICURAZIONE KASKO AMMINISTRATORI E DIPENDENTI PER IL 2021 UNIPOLSAI ASSICURAZIONI SPA - P.IVA 00818570012</t>
  </si>
  <si>
    <t>Z4B2FEF27E</t>
  </si>
  <si>
    <t>ASSICURAZIONE RESPONSABILITA' CIVILE TERZI E DIPENDENTI PER IL 2021 - NOBIS P.IVA: 02230970960</t>
  </si>
  <si>
    <t>Z622FEF5C0</t>
  </si>
  <si>
    <t>ASSICURAZIONE TUTELA LEGALE ENTI PUBBLICI PER IL 2021 - D.A.S. P. IVA: 00220930234</t>
  </si>
  <si>
    <t>ZC12F99C26</t>
  </si>
  <si>
    <t>SERVIZIO DI SORVEGLIANZA SANITARIA TRAMITE MEDICO COMPETENTE PERIODO 01/01/2021-31/12/2014</t>
  </si>
  <si>
    <t xml:space="preserve">CENTRO POLISPECIALISTICO BECCARIA SRL - P.IVA: 00544980121;  AVI s.r.l. - P.IVA: 2121530022 - SAFETY CONTACT SRL - P.IVA: 02615140122
- AVI MEDICINA DEL LAVORO SRL – Carnago;
- SAFETY CONTACT SRL - Gallarate
CENTRO POLISPECIALISTICO BECCARIA – Varese;
- AVI MEDICINA DEL LAVORO SRL – Carnago;
- SAFETY CONTACT SRL - Gallarate
</t>
  </si>
  <si>
    <t xml:space="preserve">CENTRO POLISPECIALISTICO BECCARIA SRL - P.IVA 00544980121 </t>
  </si>
  <si>
    <t>Z66306FFDA</t>
  </si>
  <si>
    <t>REDAZIONE MOLDELLO 770/aa E C.U. LAVORATORI AUTONOMI 2021-2026 (COMPETENZA 2020-2025)</t>
  </si>
  <si>
    <t>GUSMEROLI ALBERTO - P.IVA 00633030036</t>
  </si>
  <si>
    <t>Z2E307336E</t>
  </si>
  <si>
    <t>ISCR. CORSO DI AGGIORNAMENTO RESPONSABILE DEI LAVORATORI PER LA SICUREZZA (RSL) DEL 18/02/21</t>
  </si>
  <si>
    <t>Z613079870</t>
  </si>
  <si>
    <t>SERVIZIO DI MANTENIMENTO CERTIFICAZIONE ISOO 90001:2015 PER GLI ANNI 2021-2022</t>
  </si>
  <si>
    <t>IMQ S.p.A. - P.IVA 12898410159</t>
  </si>
  <si>
    <t>ZF73098EAB</t>
  </si>
  <si>
    <t>FORMAZIONE - CORSO BASE IN MATERIA DI APPALTI DI FORNITURE E SERVIZI DEL 11/03/2021</t>
  </si>
  <si>
    <t>FORMEL S.R.L. - P.IVA 01784630814</t>
  </si>
  <si>
    <t>Z9630A4949</t>
  </si>
  <si>
    <t>ACQUISTO N. 5 SAMSUNG SSD EVO 250 GB PER PC UFFICI</t>
  </si>
  <si>
    <t>ZCE30B3306</t>
  </si>
  <si>
    <t>Rinnovo Register: Hosting Linux Advanced Pack per l'anno 2021-2022</t>
  </si>
  <si>
    <t>Register S.p.A.  P.Iva 04628270482</t>
  </si>
  <si>
    <t>ZF430D2C67</t>
  </si>
  <si>
    <t>ACQUISTO UN NUOVO TELEFONO PER UFFICIO AMMINISTRATIVO</t>
  </si>
  <si>
    <t>ZF830E14DF</t>
  </si>
  <si>
    <t>ATTIVAZIONE TIROCINIO EXTRACURRICULARE COLLABORATORE AMMINISTRATIVO AVVIO 8 MARZO</t>
  </si>
  <si>
    <t>AGENZIA FORMATIVA DELLA PROV. DI VARESE - P.IVA 02745120127</t>
  </si>
  <si>
    <t>Z1E30C4433</t>
  </si>
  <si>
    <t>RINNOVO LICENZA VEEAM ESSENTIALS BUNDLE FOR VMWARE PER UN ANNO</t>
  </si>
  <si>
    <t>Z2930C8AD1</t>
  </si>
  <si>
    <t>RINNOVO SERVIZIO DI TESORERIA, CASSA E PAGO-PA dal 01/04/2021 FINO AL 31/12/2022</t>
  </si>
  <si>
    <t>8685362B73</t>
  </si>
  <si>
    <t xml:space="preserve">ACQUISTO DI BUONI PASTO ELETTRONICI PER 12 MESI (N.1700) </t>
  </si>
  <si>
    <t>AFFIDAMENTO DIRETTO IN ADESIONE AD ACCORDO QUADRO/CONVENZIONE</t>
  </si>
  <si>
    <t>Z2E314C927</t>
  </si>
  <si>
    <t>INDAGINI ANILISI AMBIENTALE PER LA RICERCA DI FIBRE LIBERE AERODISPERSE (AMIANTO)</t>
  </si>
  <si>
    <t>A.R.C. ANALISI E RICERCHE CHIMICHE S.R.L. - P.IVA 02416650121</t>
  </si>
  <si>
    <t>Z1E314C9BE</t>
  </si>
  <si>
    <t>ACQUISTO E INSTALLAZIONE VENEZIANE PER UFFICIO SEGRETERIA</t>
  </si>
  <si>
    <t>COLPAR DI COLOMBO L. &amp; C. SNC - P.IVA 01677920124</t>
  </si>
  <si>
    <t>ZE03151D68</t>
  </si>
  <si>
    <t>FORNITURA ARTICOLI CANCELLERIA + CARTA MODIGLIANI PER ATTESTATI DI FORMAZIONE</t>
  </si>
  <si>
    <t>PAPER SERVICE S.A.S. - P.IVA 01944550126, ERREBIAN S.p.A. - P.IVA 02044501001,  MONDOFFICE s.r.l. - P.IVA 07491520156, PUNTOLINEA s.n.c. - P.IVA 01674370034,  Paperfolie s.r.l. - P.IVA 11100210019, Europe Cancelleria Srl - P.IVA: 10973450157</t>
  </si>
  <si>
    <t>PAPER SERVICE S.A.S. - P.IVA 01944550126</t>
  </si>
  <si>
    <t>ZF33170004</t>
  </si>
  <si>
    <t>RINNOVO DOMINIO E-MAIL LECITTADELLAVORO.IT SU ARUBA PERIODO 21/04/2021 - 20/04/2024</t>
  </si>
  <si>
    <t>ARUBA S.P.A. - P.IVA 01573850516</t>
  </si>
  <si>
    <t>ZA83176E34</t>
  </si>
  <si>
    <t>ESTENSIONE GARANZIA SERVER DEL CFP DAL 19/05/2021 AL 18/05/2022</t>
  </si>
  <si>
    <t>Z0831D07AA</t>
  </si>
  <si>
    <t>ACQUISTO REGISTRI DIDATTICI PER CORSI ADULTI MAGGIO 2021</t>
  </si>
  <si>
    <t>Gruppo Spaggiari Parma S.p.A. P.IVA 00150470342, COLOR ART SPA - P.IVA 01043820172</t>
  </si>
  <si>
    <t>COLOR ART SPA - P.IVA 01043820172</t>
  </si>
  <si>
    <t>Z4631D1D47</t>
  </si>
  <si>
    <t>INCARICO SERVIZIO DI DPO (DATA PROTECTOR OFFICER) DAL 1 GIUGNO 2021 AL 31 MAGGIO 2022</t>
  </si>
  <si>
    <t>ARCHE' SRL - P.IVA 02240780128, HALLEY LOMBARDIA S.R.L. - P.IVA 01343230130, SISTEMA SUSIO SRL - P.IVA 05181300962</t>
  </si>
  <si>
    <t>ARCHE' SRL - P.IVA 02240780128</t>
  </si>
  <si>
    <t>Z3231F9EFF</t>
  </si>
  <si>
    <t>ACQUISTO 4 TAMBURI PER MANUTENZIONE STAMPANTE SEGRETERIA</t>
  </si>
  <si>
    <t>Z09320A389</t>
  </si>
  <si>
    <t>ACQUISTO NUOVO SERVER PER RETE INFORMATICA DELL'ISTITUTO ANNO 2021</t>
  </si>
  <si>
    <t>IC s.r.l. - P.IVA 03452400157, TCI Group - P.IVA 04820790964</t>
  </si>
  <si>
    <t>TCI Group - P.IVA 04820790964</t>
  </si>
  <si>
    <t>Z9C322C02D</t>
  </si>
  <si>
    <t>MIGRAZIONE SERVER SU NUOVO HARDWARE E ACQUISTO GRUPPO DI CONTINUITA' E SWITCH PER RETE</t>
  </si>
  <si>
    <t>ZC832496E5</t>
  </si>
  <si>
    <t>RINNOVO DEL SERVIZIO DI FATTURAZIONE ELETTRONICA FINO AL 29/07/22 E SERVIZIO PEC FINO AL 14/12/23</t>
  </si>
  <si>
    <t>ZBA322BF70</t>
  </si>
  <si>
    <t>ASSISTENZA PROGRAMMI GESTIONALI GESTCFP PROTOCOLLO E REGISTRO ELETTRONICO 2021 - 2023</t>
  </si>
  <si>
    <t>Z983211D6B</t>
  </si>
  <si>
    <t>NOLEGGIO FOTOCOPIATRICE DAL 01/07/21 AL 30/06/24 + EVENTUALE MARGINE PER COPIE ECCEDENTI</t>
  </si>
  <si>
    <t xml:space="preserve">B.F. Forniture uffico srl P.IVA 02429210129, SI.EL.CO. Sas di Gualandri Mario - P.IVA 02273950127 </t>
  </si>
  <si>
    <t>SI.EL.CO. Sas di Gualandri Mario - P.IVA 02273950127</t>
  </si>
  <si>
    <t>Z1B3251EA2</t>
  </si>
  <si>
    <t>SERVIZIO DI REVISORE DEI CONTI DAL 01/07/2021 AL 30/06/2022</t>
  </si>
  <si>
    <t>ZD8334F3D9</t>
  </si>
  <si>
    <t>STAMPA BROCHURE A4 PIEGHEVOLI PER PUBBLICITA' NUOVO CORSO IeFP</t>
  </si>
  <si>
    <t>Imaginor srl - P.IVA 02276670029</t>
  </si>
  <si>
    <t>Z27336185D</t>
  </si>
  <si>
    <t>SERVIZIO DI MIGRAZIONE PIATTAFORMA HALLEY SU NUOVO SERVER</t>
  </si>
  <si>
    <t>ZD93370B74</t>
  </si>
  <si>
    <t>FORNITURA RISME DI CARTA E CARTA MODIGLIANI OTTOBRE 2021</t>
  </si>
  <si>
    <t>ZE7339A410</t>
  </si>
  <si>
    <t>UTENZA: FORNITURA ACQUA POTABILE</t>
  </si>
  <si>
    <t>ALFA S.r.l. - P.IVA 03481930125</t>
  </si>
  <si>
    <t>utenza</t>
  </si>
  <si>
    <t>ZF233B8870</t>
  </si>
  <si>
    <t>PROGETTAZIONE E DIREZIONE LAVORI NUOVA AULA PRIMO PIANO</t>
  </si>
  <si>
    <t>DOTT. ING. STEFANO SIMONETTA - P.IVA 02755230121</t>
  </si>
  <si>
    <t>Z7C33C5ACF</t>
  </si>
  <si>
    <t>STAMPA MANIFESTI PER AFFISSIONE</t>
  </si>
  <si>
    <t>PRINTICINO DI DIEGO DEL TREDICI - P.IVA 02041880127</t>
  </si>
  <si>
    <t>Z0233CCC04</t>
  </si>
  <si>
    <t>SERVIZIO DI AFFISSIONE MANIFESTI PUBBLICITARI NEI COMUNI LIMITROFI</t>
  </si>
  <si>
    <t>PERI PUBBLICITA' DI PERI AGOSTINO P.IVA 02420300127</t>
  </si>
  <si>
    <t>Z4C340E37E</t>
  </si>
  <si>
    <t>SERVIZIO DI CAMPAGNA PUBBLICITARIA SU FACEBOOK DIC 2021 - GEN 2022</t>
  </si>
  <si>
    <t>Z9F343F2B5</t>
  </si>
  <si>
    <t>PREMIO POLIZA FIDEIUSSORIA DOTI I E II ANNO IeFP A.F. 2021/2022</t>
  </si>
  <si>
    <t>ZDE34658CB</t>
  </si>
  <si>
    <t>SERVIZIO DI AFFISSIONE MANIFESTI PUBBLICITARI NEI COMUNI LIMITROFI DICEMBRE</t>
  </si>
  <si>
    <t>Z8934897F8</t>
  </si>
  <si>
    <t>FORNITURA ENERGIA ELETTRICA 2022</t>
  </si>
  <si>
    <t>Z6A348EACC</t>
  </si>
  <si>
    <t>CFP TICINO MALPENSA - 02594340124</t>
  </si>
  <si>
    <t>ASSICURAZIONE RESPONSABILITA' CIVILE TERZI E DIPENDENTI PER IL 2022 - NOBIS P.IVA: 02230970960</t>
  </si>
  <si>
    <t>Z19348EB84</t>
  </si>
  <si>
    <t>CFP TICINO MALPENSA - 02594340125</t>
  </si>
  <si>
    <t>ASSICURAZIONE INCENDIO ALL RISKS PER IL 2022 - UNIPOLSAI ASSICURAZIONI SPA - P.IVA 00818570012</t>
  </si>
  <si>
    <t>Z84348EBEC</t>
  </si>
  <si>
    <t>CFP TICINO MALPENSA - 02594340126</t>
  </si>
  <si>
    <t>ASSICURAZIONE INFORTUNI CUMULATIVA PER IL 2022 - SOCIETA' REALE MUTUA ASSICURAZIONI P.IVA: 00875360018</t>
  </si>
  <si>
    <t>Z74348EC83</t>
  </si>
  <si>
    <t>CFP TICINO MALPENSA - 02594340127</t>
  </si>
  <si>
    <t>ASSICURAZIONE TUTELA LEGALE ENTI PUBBLICI PER IL 2022 - D.A.S. P. IVA: 00220930234</t>
  </si>
  <si>
    <t>ZDF348ECEB</t>
  </si>
  <si>
    <t>CFP TICINO MALPENSA - 02594340128</t>
  </si>
  <si>
    <t>ASSICURAZIONE KASKO AMMINISTRATORI E DIPENDENTI PER IL 2022 UNIPOLSAI ASSICURAZIONI SPA - P.IVA 00818570012</t>
  </si>
  <si>
    <t>Z44348F816</t>
  </si>
  <si>
    <t>CFP TICINO MALPENSA - 02594340129</t>
  </si>
  <si>
    <t>ASSICURAZIONE RC PATRIMONIALE PER IL 2022 AXA XL</t>
  </si>
  <si>
    <t>ZB2348FD39</t>
  </si>
  <si>
    <t>CFP TICINO MALPENSA - 02594340130</t>
  </si>
  <si>
    <t>ADEGUAMENTO ALLE DISPOSIZIONI IN MATERIA DI PRIVACY 2022</t>
  </si>
  <si>
    <t>Z513490274</t>
  </si>
  <si>
    <t>CFP TICINO MALPENSA - 02594340131</t>
  </si>
  <si>
    <t>SERVIZIO DICHIARATIVI FISCALI PER L'ANNO 2022 (COMPETENZA 2021 E 2022)</t>
  </si>
  <si>
    <t>VALENTE DOTT. MARCO LUIGI - P.IVA 01959060129</t>
  </si>
  <si>
    <t>Z973494367</t>
  </si>
  <si>
    <t>CFP TICINO MALPENSA - 02594340132</t>
  </si>
  <si>
    <t>ACQUISTO N. 131 LICENZE KASPERSKY ENDPOINT SECURITY CLOUD PER L'ANNO 2022</t>
  </si>
  <si>
    <t>Computer Time S.r.l. -  P.IVA 02214160126</t>
  </si>
  <si>
    <t>Computer Time S.r.l. -  P.IVA 02214160127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</si>
</sst>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dd/mm/yy;@"/>
  </numFmts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Fill="1" applyBorder="1"/>
    <xf numFmtId="164" fontId="0" fillId="0" borderId="1" xfId="0" applyNumberFormat="1" applyFill="1" applyBorder="1"/>
    <xf numFmtId="0" fontId="0" fillId="0" borderId="0" xfId="0" applyFill="1" applyAlignment="1">
      <alignment vertical="center"/>
    </xf>
    <xf numFmtId="0" fontId="0" fillId="0" borderId="2" xfId="0" applyFill="1" applyBorder="1"/>
    <xf numFmtId="164" fontId="0" fillId="0" borderId="2" xfId="0" applyNumberFormat="1" applyFill="1" applyBorder="1"/>
    <xf numFmtId="165" fontId="0" fillId="0" borderId="2" xfId="0" applyNumberFormat="1" applyFill="1" applyBorder="1"/>
    <xf numFmtId="165" fontId="1" fillId="0" borderId="2" xfId="0" applyNumberFormat="1" applyFont="1" applyFill="1" applyBorder="1" applyAlignment="1">
      <alignment horizontal="right"/>
    </xf>
    <xf numFmtId="0" fontId="0" fillId="0" borderId="2" xfId="0" applyBorder="1"/>
    <xf numFmtId="164" fontId="0" fillId="2" borderId="2" xfId="0" applyNumberFormat="1" applyFill="1" applyBorder="1"/>
    <xf numFmtId="165" fontId="2" fillId="0" borderId="2" xfId="0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164" fontId="0" fillId="3" borderId="2" xfId="0" applyNumberFormat="1" applyFill="1" applyBorder="1"/>
    <xf numFmtId="164" fontId="2" fillId="2" borderId="2" xfId="0" applyNumberFormat="1" applyFont="1" applyFill="1" applyBorder="1"/>
    <xf numFmtId="0" fontId="0" fillId="4" borderId="1" xfId="0" applyFill="1" applyBorder="1"/>
    <xf numFmtId="0" fontId="0" fillId="0" borderId="2" xfId="0" applyFill="1" applyBorder="1" applyAlignment="1">
      <alignment wrapText="1"/>
    </xf>
    <xf numFmtId="0" fontId="0" fillId="0" borderId="0" xfId="0" applyAlignment="1"/>
    <xf numFmtId="0" fontId="0" fillId="0" borderId="1" xfId="0" applyFill="1" applyBorder="1" applyAlignment="1">
      <alignment horizontal="left"/>
    </xf>
    <xf numFmtId="0" fontId="0" fillId="0" borderId="2" xfId="0" applyFill="1" applyBorder="1" applyAlignment="1"/>
    <xf numFmtId="165" fontId="0" fillId="0" borderId="2" xfId="0" applyNumberFormat="1" applyFill="1" applyBorder="1" applyAlignment="1">
      <alignment horizontal="right"/>
    </xf>
    <xf numFmtId="164" fontId="2" fillId="3" borderId="2" xfId="0" applyNumberFormat="1" applyFont="1" applyFill="1" applyBorder="1"/>
    <xf numFmtId="0" fontId="0" fillId="0" borderId="2" xfId="0" applyFill="1" applyBorder="1" applyAlignment="1">
      <alignment vertical="top" wrapText="1"/>
    </xf>
    <xf numFmtId="0" fontId="0" fillId="0" borderId="2" xfId="0" applyBorder="1" applyAlignment="1"/>
    <xf numFmtId="164" fontId="0" fillId="2" borderId="2" xfId="0" applyNumberFormat="1" applyFill="1" applyBorder="1" applyAlignment="1"/>
    <xf numFmtId="165" fontId="2" fillId="0" borderId="2" xfId="0" applyNumberFormat="1" applyFont="1" applyBorder="1" applyAlignment="1"/>
    <xf numFmtId="165" fontId="0" fillId="0" borderId="2" xfId="0" applyNumberFormat="1" applyBorder="1" applyAlignment="1">
      <alignment horizontal="right"/>
    </xf>
    <xf numFmtId="165" fontId="0" fillId="0" borderId="1" xfId="0" applyNumberFormat="1" applyFill="1" applyBorder="1"/>
    <xf numFmtId="165" fontId="1" fillId="0" borderId="1" xfId="0" applyNumberFormat="1" applyFont="1" applyFill="1" applyBorder="1" applyAlignment="1">
      <alignment horizontal="right"/>
    </xf>
    <xf numFmtId="164" fontId="0" fillId="2" borderId="1" xfId="0" applyNumberFormat="1" applyFill="1" applyBorder="1"/>
    <xf numFmtId="165" fontId="0" fillId="0" borderId="1" xfId="0" applyNumberFormat="1" applyFill="1" applyBorder="1" applyAlignment="1">
      <alignment horizontal="right"/>
    </xf>
    <xf numFmtId="0" fontId="0" fillId="0" borderId="2" xfId="0" applyFont="1" applyFill="1" applyBorder="1" applyAlignment="1"/>
    <xf numFmtId="0" fontId="0" fillId="0" borderId="1" xfId="0" applyFont="1" applyFill="1" applyBorder="1"/>
    <xf numFmtId="164" fontId="2" fillId="0" borderId="1" xfId="0" applyNumberFormat="1" applyFont="1" applyFill="1" applyBorder="1"/>
    <xf numFmtId="0" fontId="0" fillId="0" borderId="1" xfId="0" applyFill="1" applyBorder="1" applyAlignment="1"/>
    <xf numFmtId="0" fontId="0" fillId="0" borderId="2" xfId="0" applyFont="1" applyBorder="1"/>
    <xf numFmtId="0" fontId="0" fillId="0" borderId="1" xfId="0" applyBorder="1" applyAlignment="1">
      <alignment wrapText="1"/>
    </xf>
    <xf numFmtId="0" fontId="0" fillId="0" borderId="1" xfId="0" applyBorder="1" applyAlignment="1"/>
    <xf numFmtId="165" fontId="0" fillId="0" borderId="3" xfId="0" applyNumberForma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0" fontId="0" fillId="0" borderId="2" xfId="0" applyBorder="1" applyAlignment="1">
      <alignment wrapText="1"/>
    </xf>
    <xf numFmtId="165" fontId="0" fillId="0" borderId="0" xfId="0" applyNumberFormat="1" applyAlignment="1">
      <alignment horizontal="right"/>
    </xf>
    <xf numFmtId="164" fontId="0" fillId="0" borderId="0" xfId="0" applyNumberFormat="1" applyAlignment="1">
      <alignment vertical="center"/>
    </xf>
    <xf numFmtId="165" fontId="2" fillId="0" borderId="0" xfId="0" applyNumberFormat="1" applyFont="1" applyAlignment="1">
      <alignment vertical="center"/>
    </xf>
    <xf numFmtId="0" fontId="0" fillId="0" borderId="1" xfId="0" applyFill="1" applyBorder="1" applyAlignment="1">
      <alignment wrapText="1"/>
    </xf>
    <xf numFmtId="0" fontId="0" fillId="0" borderId="0" xfId="0" applyFill="1" applyAlignment="1">
      <alignment wrapText="1"/>
    </xf>
    <xf numFmtId="164" fontId="0" fillId="0" borderId="1" xfId="0" applyNumberFormat="1" applyFill="1" applyBorder="1" applyAlignment="1">
      <alignment wrapText="1"/>
    </xf>
    <xf numFmtId="164" fontId="0" fillId="0" borderId="0" xfId="0" applyNumberFormat="1" applyFill="1" applyAlignment="1">
      <alignment wrapText="1"/>
    </xf>
    <xf numFmtId="165" fontId="0" fillId="0" borderId="0" xfId="0" applyNumberFormat="1" applyFill="1" applyAlignment="1">
      <alignment wrapText="1"/>
    </xf>
    <xf numFmtId="0" fontId="0" fillId="0" borderId="0" xfId="0" applyFill="1" applyAlignment="1">
      <alignment vertical="center" wrapText="1"/>
    </xf>
  </cellXfs>
  <cellStyles count="1">
    <cellStyle name="Normale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165" formatCode="dd/mm/yy;@"/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/>
      </border>
    </dxf>
    <dxf>
      <numFmt numFmtId="165" formatCode="dd/mm/yy;@"/>
      <alignment horizontal="right" vertical="bottom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numFmt numFmtId="165" formatCode="dd/mm/yy;@"/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/>
      </border>
    </dxf>
    <dxf>
      <numFmt numFmtId="165" formatCode="dd/mm/yy;@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/>
      </border>
    </dxf>
    <dxf>
      <numFmt numFmtId="164" formatCode="#,##0.00\ &quot;€&quot;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/>
      </border>
    </dxf>
    <dxf>
      <numFmt numFmtId="164" formatCode="#,##0.00\ &quot;€&quot;"/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/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/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/>
        <vertical/>
        <horizontal/>
      </border>
    </dxf>
    <dxf>
      <border outline="0">
        <top style="thin">
          <color theme="0" tint="-0.24994659260841701"/>
        </top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  <dxf>
      <alignment horizontal="general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a42" displayName="Tabella42" ref="A1:J82" totalsRowShown="0" headerRowDxfId="22" totalsRowDxfId="21" totalsRowBorderDxfId="20" headerRowCellStyle="Normale" dataCellStyle="Normale">
  <autoFilter ref="A1:J82"/>
  <sortState ref="A2:J71">
    <sortCondition ref="I1:I71"/>
  </sortState>
  <tableColumns count="10">
    <tableColumn id="1" name="CIG" dataDxfId="19" totalsRowDxfId="18" dataCellStyle="Normale"/>
    <tableColumn id="2" name="Struttura Proponente" dataDxfId="17" totalsRowDxfId="16" dataCellStyle="Normale"/>
    <tableColumn id="3" name="Oggetto" dataDxfId="15" totalsRowDxfId="14" dataCellStyle="Normale"/>
    <tableColumn id="4" name="Scelta Contraente" dataDxfId="13" totalsRowDxfId="12" dataCellStyle="Normale"/>
    <tableColumn id="5" name="Partecipanti" dataDxfId="11" totalsRowDxfId="10" dataCellStyle="Normale"/>
    <tableColumn id="6" name="Aggiudicatario" dataDxfId="9" totalsRowDxfId="8" dataCellStyle="Normale"/>
    <tableColumn id="7" name="Importo di aggiudicazione" dataDxfId="7" totalsRowDxfId="6" dataCellStyle="Normale"/>
    <tableColumn id="8" name="Somme liquidate" dataDxfId="5" totalsRowDxfId="4" dataCellStyle="Normale"/>
    <tableColumn id="9" name="Tempi di completamento - DAL" dataDxfId="3" totalsRowDxfId="2" dataCellStyle="Normale"/>
    <tableColumn id="10" name="Tempi di completamento - AL" dataDxfId="1" totalsRowDxfId="0" dataCellStyle="Normal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martcig.anticorruzione.it/AVCP-SmartCig/preparaDettaglioComunicazioneOS.action?codDettaglioCarnet=55114799" TargetMode="External"/><Relationship Id="rId3" Type="http://schemas.openxmlformats.org/officeDocument/2006/relationships/hyperlink" Target="https://smartcig.anticorruzione.it/AVCP-SmartCig/preparaDettaglioComunicazioneOS.action?codDettaglioCarnet=55110266" TargetMode="External"/><Relationship Id="rId7" Type="http://schemas.openxmlformats.org/officeDocument/2006/relationships/hyperlink" Target="https://smartcig.anticorruzione.it/AVCP-SmartCig/preparaDettaglioComunicazioneOS.action?codDettaglioCarnet=55113484" TargetMode="External"/><Relationship Id="rId12" Type="http://schemas.openxmlformats.org/officeDocument/2006/relationships/table" Target="../tables/table1.xml"/><Relationship Id="rId2" Type="http://schemas.openxmlformats.org/officeDocument/2006/relationships/hyperlink" Target="https://smartcig.anticorruzione.it/AVCP-SmartCig/preparaDettaglioComunicazioneOS.action?codDettaglioCarnet=55110082" TargetMode="External"/><Relationship Id="rId1" Type="http://schemas.openxmlformats.org/officeDocument/2006/relationships/hyperlink" Target="https://smartcig.anticorruzione.it/AVCP-SmartCig/preparaDettaglioComunicazioneOS.action?codDettaglioCarnet=46111955" TargetMode="External"/><Relationship Id="rId6" Type="http://schemas.openxmlformats.org/officeDocument/2006/relationships/hyperlink" Target="https://smartcig.anticorruzione.it/AVCP-SmartCig/preparaDettaglioComunicazioneOS.action?codDettaglioCarnet=55110625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smartcig.anticorruzione.it/AVCP-SmartCig/preparaDettaglioComunicazioneOS.action?codDettaglioCarnet=55110521" TargetMode="External"/><Relationship Id="rId10" Type="http://schemas.openxmlformats.org/officeDocument/2006/relationships/hyperlink" Target="https://smartcig.anticorruzione.it/AVCP-SmartCig/preparaDettaglioComunicazioneOS.action?codDettaglioCarnet=55132765" TargetMode="External"/><Relationship Id="rId4" Type="http://schemas.openxmlformats.org/officeDocument/2006/relationships/hyperlink" Target="https://smartcig.anticorruzione.it/AVCP-SmartCig/preparaDettaglioComunicazioneOS.action?codDettaglioCarnet=55110370" TargetMode="External"/><Relationship Id="rId9" Type="http://schemas.openxmlformats.org/officeDocument/2006/relationships/hyperlink" Target="https://smartcig.anticorruzione.it/AVCP-SmartCig/preparaDettaglioComunicazioneOS.action?codDettaglioCarnet=551161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2"/>
  <sheetViews>
    <sheetView tabSelected="1" zoomScale="85" zoomScaleNormal="85" workbookViewId="0">
      <pane xSplit="1" ySplit="1" topLeftCell="D66" activePane="bottomRight" state="frozen"/>
      <selection pane="topRight" activeCell="B1" sqref="B1"/>
      <selection pane="bottomLeft" activeCell="A2" sqref="A2"/>
      <selection pane="bottomRight" activeCell="E72" sqref="E72"/>
    </sheetView>
  </sheetViews>
  <sheetFormatPr defaultColWidth="9.140625" defaultRowHeight="28.5" customHeight="1" x14ac:dyDescent="0.25"/>
  <cols>
    <col min="1" max="1" width="13" style="1" customWidth="1"/>
    <col min="2" max="2" width="15.140625" style="11" customWidth="1"/>
    <col min="3" max="3" width="39.28515625" style="11" customWidth="1"/>
    <col min="4" max="4" width="14.85546875" style="11" customWidth="1"/>
    <col min="5" max="5" width="35" style="11" customWidth="1"/>
    <col min="6" max="6" width="32.140625" style="11" customWidth="1"/>
    <col min="7" max="7" width="22.42578125" style="2" customWidth="1"/>
    <col min="8" max="8" width="18.5703125" style="41" bestFit="1" customWidth="1"/>
    <col min="9" max="9" width="11.28515625" style="42" customWidth="1"/>
    <col min="10" max="10" width="14" style="40" customWidth="1"/>
    <col min="11" max="16384" width="9.140625" style="11"/>
  </cols>
  <sheetData>
    <row r="1" spans="1:10" s="48" customFormat="1" ht="28.5" customHeight="1" x14ac:dyDescent="0.25">
      <c r="A1" s="43" t="s">
        <v>0</v>
      </c>
      <c r="B1" s="44" t="s">
        <v>1</v>
      </c>
      <c r="C1" s="44" t="s">
        <v>2</v>
      </c>
      <c r="D1" s="44" t="s">
        <v>3</v>
      </c>
      <c r="E1" s="44" t="s">
        <v>4</v>
      </c>
      <c r="F1" s="44" t="s">
        <v>5</v>
      </c>
      <c r="G1" s="45" t="s">
        <v>6</v>
      </c>
      <c r="H1" s="46" t="s">
        <v>7</v>
      </c>
      <c r="I1" s="47" t="s">
        <v>8</v>
      </c>
      <c r="J1" s="47" t="s">
        <v>9</v>
      </c>
    </row>
    <row r="2" spans="1:10" s="3" customFormat="1" ht="28.5" customHeight="1" x14ac:dyDescent="0.25">
      <c r="A2" s="1" t="s">
        <v>10</v>
      </c>
      <c r="B2" s="4" t="s">
        <v>11</v>
      </c>
      <c r="C2" s="4" t="s">
        <v>12</v>
      </c>
      <c r="D2" s="4" t="s">
        <v>13</v>
      </c>
      <c r="E2" s="4" t="s">
        <v>14</v>
      </c>
      <c r="F2" s="4" t="s">
        <v>14</v>
      </c>
      <c r="G2" s="2" t="s">
        <v>15</v>
      </c>
      <c r="H2" s="5">
        <f>1368+228 +228+228+228+228</f>
        <v>2508</v>
      </c>
      <c r="I2" s="6">
        <v>43003</v>
      </c>
      <c r="J2" s="7" t="s">
        <v>16</v>
      </c>
    </row>
    <row r="3" spans="1:10" s="3" customFormat="1" ht="28.5" customHeight="1" x14ac:dyDescent="0.25">
      <c r="A3" s="1" t="s">
        <v>17</v>
      </c>
      <c r="B3" s="4" t="s">
        <v>11</v>
      </c>
      <c r="C3" s="4" t="s">
        <v>18</v>
      </c>
      <c r="D3" s="4" t="s">
        <v>13</v>
      </c>
      <c r="E3" s="8" t="s">
        <v>19</v>
      </c>
      <c r="F3" s="8" t="s">
        <v>19</v>
      </c>
      <c r="G3" s="2">
        <v>3350</v>
      </c>
      <c r="H3" s="9">
        <v>3350</v>
      </c>
      <c r="I3" s="6">
        <v>43592</v>
      </c>
      <c r="J3" s="10">
        <v>43861</v>
      </c>
    </row>
    <row r="4" spans="1:10" ht="28.5" customHeight="1" x14ac:dyDescent="0.25">
      <c r="A4" s="1" t="s">
        <v>20</v>
      </c>
      <c r="B4" s="4" t="s">
        <v>11</v>
      </c>
      <c r="C4" s="4" t="s">
        <v>21</v>
      </c>
      <c r="D4" s="4" t="s">
        <v>13</v>
      </c>
      <c r="E4" s="4" t="s">
        <v>22</v>
      </c>
      <c r="F4" s="4" t="s">
        <v>22</v>
      </c>
      <c r="G4" s="2">
        <v>1000</v>
      </c>
      <c r="H4" s="9">
        <f>750+250</f>
        <v>1000</v>
      </c>
      <c r="I4" s="6">
        <v>43848</v>
      </c>
      <c r="J4" s="10">
        <v>44255</v>
      </c>
    </row>
    <row r="5" spans="1:10" s="3" customFormat="1" ht="28.5" customHeight="1" x14ac:dyDescent="0.25">
      <c r="A5" s="1" t="s">
        <v>23</v>
      </c>
      <c r="B5" s="4" t="s">
        <v>11</v>
      </c>
      <c r="C5" s="4" t="s">
        <v>24</v>
      </c>
      <c r="D5" s="4" t="s">
        <v>13</v>
      </c>
      <c r="E5" s="4" t="s">
        <v>25</v>
      </c>
      <c r="F5" s="4" t="s">
        <v>25</v>
      </c>
      <c r="G5" s="2">
        <v>4660</v>
      </c>
      <c r="H5" s="5">
        <f>904.8 + 249.6+ 842.4+1820</f>
        <v>3816.7999999999997</v>
      </c>
      <c r="I5" s="6">
        <v>43857</v>
      </c>
      <c r="J5" s="10">
        <v>44561</v>
      </c>
    </row>
    <row r="6" spans="1:10" s="3" customFormat="1" ht="28.5" customHeight="1" x14ac:dyDescent="0.25">
      <c r="A6" s="1" t="s">
        <v>26</v>
      </c>
      <c r="B6" s="4" t="s">
        <v>11</v>
      </c>
      <c r="C6" s="4" t="s">
        <v>27</v>
      </c>
      <c r="D6" s="4" t="s">
        <v>13</v>
      </c>
      <c r="E6" s="4" t="s">
        <v>19</v>
      </c>
      <c r="F6" s="4" t="s">
        <v>19</v>
      </c>
      <c r="G6" s="2">
        <v>2600</v>
      </c>
      <c r="H6" s="9">
        <v>2600</v>
      </c>
      <c r="I6" s="6">
        <v>43871</v>
      </c>
      <c r="J6" s="10">
        <v>44286</v>
      </c>
    </row>
    <row r="7" spans="1:10" s="3" customFormat="1" ht="28.5" customHeight="1" x14ac:dyDescent="0.25">
      <c r="A7" s="1" t="s">
        <v>28</v>
      </c>
      <c r="B7" s="4" t="s">
        <v>11</v>
      </c>
      <c r="C7" s="4" t="s">
        <v>29</v>
      </c>
      <c r="D7" s="4" t="s">
        <v>13</v>
      </c>
      <c r="E7" s="4" t="s">
        <v>30</v>
      </c>
      <c r="F7" s="4" t="s">
        <v>30</v>
      </c>
      <c r="G7" s="2">
        <v>150</v>
      </c>
      <c r="H7" s="12">
        <f>18.62+44.59+23.03</f>
        <v>86.240000000000009</v>
      </c>
      <c r="I7" s="6">
        <v>43944</v>
      </c>
      <c r="J7" s="10">
        <v>44286</v>
      </c>
    </row>
    <row r="8" spans="1:10" s="3" customFormat="1" ht="28.5" customHeight="1" x14ac:dyDescent="0.25">
      <c r="A8" s="1" t="s">
        <v>31</v>
      </c>
      <c r="B8" s="4" t="s">
        <v>11</v>
      </c>
      <c r="C8" s="4" t="s">
        <v>32</v>
      </c>
      <c r="D8" s="4" t="s">
        <v>13</v>
      </c>
      <c r="E8" s="4" t="s">
        <v>33</v>
      </c>
      <c r="F8" s="4" t="s">
        <v>33</v>
      </c>
      <c r="G8" s="2">
        <v>4460</v>
      </c>
      <c r="H8" s="9">
        <f>3193.36+691.3+575.34</f>
        <v>4460</v>
      </c>
      <c r="I8" s="6">
        <v>43958</v>
      </c>
      <c r="J8" s="10">
        <v>44561</v>
      </c>
    </row>
    <row r="9" spans="1:10" s="3" customFormat="1" ht="28.5" customHeight="1" x14ac:dyDescent="0.25">
      <c r="A9" s="1" t="s">
        <v>34</v>
      </c>
      <c r="B9" s="4" t="s">
        <v>11</v>
      </c>
      <c r="C9" s="4" t="s">
        <v>35</v>
      </c>
      <c r="D9" s="4" t="s">
        <v>13</v>
      </c>
      <c r="E9" s="4" t="s">
        <v>36</v>
      </c>
      <c r="F9" s="4" t="s">
        <v>36</v>
      </c>
      <c r="G9" s="2">
        <v>1970</v>
      </c>
      <c r="H9" s="5">
        <v>985</v>
      </c>
      <c r="I9" s="6">
        <v>43980</v>
      </c>
      <c r="J9" s="10">
        <v>44561</v>
      </c>
    </row>
    <row r="10" spans="1:10" s="3" customFormat="1" ht="28.5" customHeight="1" x14ac:dyDescent="0.25">
      <c r="A10" s="1" t="s">
        <v>37</v>
      </c>
      <c r="B10" s="4" t="s">
        <v>11</v>
      </c>
      <c r="C10" s="4" t="s">
        <v>38</v>
      </c>
      <c r="D10" s="4" t="s">
        <v>13</v>
      </c>
      <c r="E10" s="4" t="s">
        <v>22</v>
      </c>
      <c r="F10" s="4" t="s">
        <v>22</v>
      </c>
      <c r="G10" s="2">
        <v>2000</v>
      </c>
      <c r="H10" s="13">
        <f>1000+1000</f>
        <v>2000</v>
      </c>
      <c r="I10" s="6">
        <v>43980</v>
      </c>
      <c r="J10" s="10">
        <v>44469</v>
      </c>
    </row>
    <row r="11" spans="1:10" s="3" customFormat="1" ht="28.5" customHeight="1" x14ac:dyDescent="0.25">
      <c r="A11" s="1" t="s">
        <v>39</v>
      </c>
      <c r="B11" s="4" t="s">
        <v>11</v>
      </c>
      <c r="C11" s="4" t="s">
        <v>40</v>
      </c>
      <c r="D11" s="4" t="s">
        <v>13</v>
      </c>
      <c r="E11" s="4" t="s">
        <v>41</v>
      </c>
      <c r="F11" s="4" t="s">
        <v>41</v>
      </c>
      <c r="G11" s="2">
        <v>2704</v>
      </c>
      <c r="H11" s="9">
        <f>1352+1352</f>
        <v>2704</v>
      </c>
      <c r="I11" s="6">
        <v>43990</v>
      </c>
      <c r="J11" s="10">
        <v>44469</v>
      </c>
    </row>
    <row r="12" spans="1:10" s="3" customFormat="1" ht="28.5" customHeight="1" x14ac:dyDescent="0.25">
      <c r="A12" s="14" t="s">
        <v>42</v>
      </c>
      <c r="B12" s="4" t="s">
        <v>11</v>
      </c>
      <c r="C12" s="4" t="s">
        <v>43</v>
      </c>
      <c r="D12" s="4" t="s">
        <v>13</v>
      </c>
      <c r="E12" s="15" t="s">
        <v>44</v>
      </c>
      <c r="F12" s="4" t="s">
        <v>45</v>
      </c>
      <c r="G12" s="2">
        <v>2000</v>
      </c>
      <c r="H12" s="5">
        <f>185 + 135+135+135</f>
        <v>590</v>
      </c>
      <c r="I12" s="6">
        <v>43999</v>
      </c>
      <c r="J12" s="7">
        <v>44742</v>
      </c>
    </row>
    <row r="13" spans="1:10" s="3" customFormat="1" ht="28.5" customHeight="1" x14ac:dyDescent="0.25">
      <c r="A13" s="14" t="s">
        <v>46</v>
      </c>
      <c r="B13" s="4" t="s">
        <v>11</v>
      </c>
      <c r="C13" s="4" t="s">
        <v>47</v>
      </c>
      <c r="D13" s="4" t="s">
        <v>13</v>
      </c>
      <c r="E13" s="4" t="s">
        <v>48</v>
      </c>
      <c r="F13" s="4" t="s">
        <v>48</v>
      </c>
      <c r="G13" s="2">
        <v>840</v>
      </c>
      <c r="H13" s="5">
        <v>280</v>
      </c>
      <c r="I13" s="6">
        <v>43999</v>
      </c>
      <c r="J13" s="7">
        <v>45291</v>
      </c>
    </row>
    <row r="14" spans="1:10" s="3" customFormat="1" ht="28.5" customHeight="1" x14ac:dyDescent="0.25">
      <c r="A14" s="14" t="s">
        <v>49</v>
      </c>
      <c r="B14" s="4" t="s">
        <v>11</v>
      </c>
      <c r="C14" s="4" t="s">
        <v>50</v>
      </c>
      <c r="D14" s="4" t="s">
        <v>13</v>
      </c>
      <c r="E14" s="4" t="s">
        <v>51</v>
      </c>
      <c r="F14" s="4" t="s">
        <v>51</v>
      </c>
      <c r="G14" s="2">
        <v>1205</v>
      </c>
      <c r="H14" s="5">
        <f>241+482</f>
        <v>723</v>
      </c>
      <c r="I14" s="6">
        <v>44000</v>
      </c>
      <c r="J14" s="7">
        <v>45291</v>
      </c>
    </row>
    <row r="15" spans="1:10" s="3" customFormat="1" ht="28.5" customHeight="1" x14ac:dyDescent="0.25">
      <c r="A15" s="14" t="s">
        <v>52</v>
      </c>
      <c r="B15" s="4" t="s">
        <v>11</v>
      </c>
      <c r="C15" s="4" t="s">
        <v>53</v>
      </c>
      <c r="D15" s="4" t="s">
        <v>13</v>
      </c>
      <c r="E15" s="4" t="s">
        <v>54</v>
      </c>
      <c r="F15" s="4" t="s">
        <v>54</v>
      </c>
      <c r="G15" s="2">
        <v>1100</v>
      </c>
      <c r="H15" s="5">
        <f>400+370</f>
        <v>770</v>
      </c>
      <c r="I15" s="6">
        <v>44013</v>
      </c>
      <c r="J15" s="7">
        <v>45107</v>
      </c>
    </row>
    <row r="16" spans="1:10" s="3" customFormat="1" ht="28.5" customHeight="1" x14ac:dyDescent="0.25">
      <c r="A16" s="1" t="s">
        <v>55</v>
      </c>
      <c r="B16" s="4" t="s">
        <v>11</v>
      </c>
      <c r="C16" s="4" t="s">
        <v>56</v>
      </c>
      <c r="D16" s="4" t="s">
        <v>13</v>
      </c>
      <c r="E16" s="4" t="s">
        <v>57</v>
      </c>
      <c r="F16" s="4" t="s">
        <v>57</v>
      </c>
      <c r="G16" s="2">
        <v>1440</v>
      </c>
      <c r="H16" s="9">
        <f>720+360+360</f>
        <v>1440</v>
      </c>
      <c r="I16" s="6">
        <v>44013</v>
      </c>
      <c r="J16" s="10">
        <v>44377</v>
      </c>
    </row>
    <row r="17" spans="1:10" s="3" customFormat="1" ht="28.5" customHeight="1" x14ac:dyDescent="0.25">
      <c r="A17" s="14" t="s">
        <v>58</v>
      </c>
      <c r="B17" s="4" t="s">
        <v>11</v>
      </c>
      <c r="C17" s="4" t="s">
        <v>59</v>
      </c>
      <c r="D17" s="4" t="s">
        <v>13</v>
      </c>
      <c r="E17" s="4" t="s">
        <v>57</v>
      </c>
      <c r="F17" s="4" t="s">
        <v>57</v>
      </c>
      <c r="G17" s="2">
        <v>3720</v>
      </c>
      <c r="H17" s="5">
        <f>930+930+930</f>
        <v>2790</v>
      </c>
      <c r="I17" s="6">
        <v>44013</v>
      </c>
      <c r="J17" s="7">
        <v>44742</v>
      </c>
    </row>
    <row r="18" spans="1:10" s="3" customFormat="1" ht="28.5" customHeight="1" x14ac:dyDescent="0.25">
      <c r="A18" s="14" t="s">
        <v>60</v>
      </c>
      <c r="B18" s="4" t="s">
        <v>11</v>
      </c>
      <c r="C18" s="4" t="s">
        <v>61</v>
      </c>
      <c r="D18" s="4" t="s">
        <v>13</v>
      </c>
      <c r="E18" s="4" t="s">
        <v>36</v>
      </c>
      <c r="F18" s="4" t="s">
        <v>36</v>
      </c>
      <c r="G18" s="2">
        <v>2768</v>
      </c>
      <c r="H18" s="5">
        <v>405</v>
      </c>
      <c r="I18" s="6">
        <v>44013</v>
      </c>
      <c r="J18" s="7">
        <v>45291</v>
      </c>
    </row>
    <row r="19" spans="1:10" s="3" customFormat="1" ht="28.5" customHeight="1" x14ac:dyDescent="0.25">
      <c r="A19" s="1" t="s">
        <v>62</v>
      </c>
      <c r="B19" s="4" t="s">
        <v>11</v>
      </c>
      <c r="C19" s="4" t="s">
        <v>63</v>
      </c>
      <c r="D19" s="4" t="s">
        <v>13</v>
      </c>
      <c r="E19" s="4" t="s">
        <v>64</v>
      </c>
      <c r="F19" s="4" t="s">
        <v>64</v>
      </c>
      <c r="G19" s="2">
        <v>39175.61</v>
      </c>
      <c r="H19" s="9">
        <f>15000 + 15000 + 9175.61</f>
        <v>39175.61</v>
      </c>
      <c r="I19" s="6">
        <v>44034</v>
      </c>
      <c r="J19" s="10">
        <v>44255</v>
      </c>
    </row>
    <row r="20" spans="1:10" s="3" customFormat="1" ht="28.5" customHeight="1" x14ac:dyDescent="0.25">
      <c r="A20" s="1" t="s">
        <v>65</v>
      </c>
      <c r="B20" s="4" t="s">
        <v>11</v>
      </c>
      <c r="C20" s="4" t="s">
        <v>66</v>
      </c>
      <c r="D20" s="4" t="s">
        <v>13</v>
      </c>
      <c r="E20" s="4" t="s">
        <v>22</v>
      </c>
      <c r="F20" s="4" t="s">
        <v>22</v>
      </c>
      <c r="G20" s="2">
        <v>1550</v>
      </c>
      <c r="H20" s="5">
        <v>1250</v>
      </c>
      <c r="I20" s="6">
        <v>44075</v>
      </c>
      <c r="J20" s="10">
        <v>44561</v>
      </c>
    </row>
    <row r="21" spans="1:10" s="3" customFormat="1" ht="28.5" customHeight="1" x14ac:dyDescent="0.25">
      <c r="A21" s="14" t="s">
        <v>67</v>
      </c>
      <c r="B21" s="4" t="s">
        <v>11</v>
      </c>
      <c r="C21" s="4" t="s">
        <v>68</v>
      </c>
      <c r="D21" s="4" t="s">
        <v>13</v>
      </c>
      <c r="E21" s="4" t="s">
        <v>69</v>
      </c>
      <c r="F21" s="4" t="s">
        <v>69</v>
      </c>
      <c r="G21" s="2">
        <v>38000</v>
      </c>
      <c r="H21" s="5">
        <f>5917.2+1843+1843+1843+358+1843+1843+1843+1843</f>
        <v>19176.2</v>
      </c>
      <c r="I21" s="6">
        <v>44099</v>
      </c>
      <c r="J21" s="7">
        <v>44651</v>
      </c>
    </row>
    <row r="22" spans="1:10" s="3" customFormat="1" ht="28.5" customHeight="1" x14ac:dyDescent="0.25">
      <c r="A22" s="14" t="s">
        <v>70</v>
      </c>
      <c r="B22" s="4" t="s">
        <v>11</v>
      </c>
      <c r="C22" s="4" t="s">
        <v>71</v>
      </c>
      <c r="D22" s="4" t="s">
        <v>13</v>
      </c>
      <c r="E22" s="4" t="s">
        <v>72</v>
      </c>
      <c r="F22" s="4" t="s">
        <v>72</v>
      </c>
      <c r="G22" s="2">
        <v>39000</v>
      </c>
      <c r="H22" s="5">
        <f>1795.99 + 1624.35 + 37 + 5137.23+69.82+193.64</f>
        <v>8858.0299999999988</v>
      </c>
      <c r="I22" s="6">
        <v>44147</v>
      </c>
      <c r="J22" s="7" t="s">
        <v>73</v>
      </c>
    </row>
    <row r="23" spans="1:10" s="3" customFormat="1" ht="28.5" customHeight="1" x14ac:dyDescent="0.25">
      <c r="A23" s="17">
        <v>8518480812</v>
      </c>
      <c r="B23" s="4" t="s">
        <v>11</v>
      </c>
      <c r="C23" s="4" t="s">
        <v>74</v>
      </c>
      <c r="D23" s="4" t="s">
        <v>13</v>
      </c>
      <c r="E23" s="4" t="s">
        <v>75</v>
      </c>
      <c r="F23" s="4" t="s">
        <v>75</v>
      </c>
      <c r="G23" s="2">
        <v>5000</v>
      </c>
      <c r="H23" s="5">
        <f>501.79+601.88+549.04+486.36+504.76+479.28+395.07+277.91+497.2</f>
        <v>4293.29</v>
      </c>
      <c r="I23" s="6">
        <v>44151</v>
      </c>
      <c r="J23" s="10">
        <v>44561</v>
      </c>
    </row>
    <row r="24" spans="1:10" s="3" customFormat="1" ht="28.5" customHeight="1" x14ac:dyDescent="0.25">
      <c r="A24" s="1" t="s">
        <v>76</v>
      </c>
      <c r="B24" s="18" t="s">
        <v>11</v>
      </c>
      <c r="C24" s="4" t="s">
        <v>77</v>
      </c>
      <c r="D24" s="4" t="s">
        <v>13</v>
      </c>
      <c r="E24" s="4" t="s">
        <v>78</v>
      </c>
      <c r="F24" s="4" t="s">
        <v>78</v>
      </c>
      <c r="G24" s="2">
        <v>950</v>
      </c>
      <c r="H24" s="9">
        <f>475+475</f>
        <v>950</v>
      </c>
      <c r="I24" s="6">
        <v>44176</v>
      </c>
      <c r="J24" s="19" t="s">
        <v>79</v>
      </c>
    </row>
    <row r="25" spans="1:10" s="3" customFormat="1" ht="28.5" customHeight="1" x14ac:dyDescent="0.25">
      <c r="A25" s="14" t="s">
        <v>80</v>
      </c>
      <c r="B25" s="4" t="s">
        <v>11</v>
      </c>
      <c r="C25" s="4" t="s">
        <v>81</v>
      </c>
      <c r="D25" s="4" t="s">
        <v>13</v>
      </c>
      <c r="E25" s="4" t="s">
        <v>51</v>
      </c>
      <c r="F25" s="4" t="s">
        <v>51</v>
      </c>
      <c r="G25" s="2">
        <v>625</v>
      </c>
      <c r="H25" s="5">
        <v>308.47000000000003</v>
      </c>
      <c r="I25" s="6">
        <v>44176</v>
      </c>
      <c r="J25" s="7">
        <v>44926</v>
      </c>
    </row>
    <row r="26" spans="1:10" s="3" customFormat="1" ht="28.5" customHeight="1" x14ac:dyDescent="0.25">
      <c r="A26" s="14" t="s">
        <v>82</v>
      </c>
      <c r="B26" s="4" t="s">
        <v>11</v>
      </c>
      <c r="C26" s="4" t="s">
        <v>83</v>
      </c>
      <c r="D26" s="4" t="s">
        <v>13</v>
      </c>
      <c r="E26" s="4" t="s">
        <v>84</v>
      </c>
      <c r="F26" s="4" t="s">
        <v>84</v>
      </c>
      <c r="G26" s="2">
        <v>3400</v>
      </c>
      <c r="H26" s="5">
        <f>51.84+64.8+51.84+64.8+51.84+12.96</f>
        <v>298.08</v>
      </c>
      <c r="I26" s="6">
        <v>44176</v>
      </c>
      <c r="J26" s="7">
        <v>46022</v>
      </c>
    </row>
    <row r="27" spans="1:10" s="3" customFormat="1" ht="28.5" customHeight="1" x14ac:dyDescent="0.25">
      <c r="A27" s="1" t="s">
        <v>85</v>
      </c>
      <c r="B27" s="4" t="s">
        <v>11</v>
      </c>
      <c r="C27" s="4" t="s">
        <v>86</v>
      </c>
      <c r="D27" s="4" t="s">
        <v>13</v>
      </c>
      <c r="E27" s="4" t="s">
        <v>57</v>
      </c>
      <c r="F27" s="4" t="s">
        <v>57</v>
      </c>
      <c r="G27" s="2">
        <v>1272</v>
      </c>
      <c r="H27" s="5">
        <v>972</v>
      </c>
      <c r="I27" s="6">
        <v>44179</v>
      </c>
      <c r="J27" s="10">
        <v>44561</v>
      </c>
    </row>
    <row r="28" spans="1:10" s="3" customFormat="1" ht="28.5" customHeight="1" x14ac:dyDescent="0.25">
      <c r="A28" s="14" t="s">
        <v>87</v>
      </c>
      <c r="B28" s="4" t="s">
        <v>11</v>
      </c>
      <c r="C28" s="4" t="s">
        <v>88</v>
      </c>
      <c r="D28" s="4" t="s">
        <v>13</v>
      </c>
      <c r="E28" s="4" t="s">
        <v>22</v>
      </c>
      <c r="F28" s="4" t="s">
        <v>22</v>
      </c>
      <c r="G28" s="2">
        <v>3000</v>
      </c>
      <c r="H28" s="5">
        <f>250+250+250</f>
        <v>750</v>
      </c>
      <c r="I28" s="6">
        <v>44179</v>
      </c>
      <c r="J28" s="7">
        <v>45291</v>
      </c>
    </row>
    <row r="29" spans="1:10" s="3" customFormat="1" ht="28.5" customHeight="1" x14ac:dyDescent="0.25">
      <c r="A29" s="14" t="s">
        <v>89</v>
      </c>
      <c r="B29" s="4" t="s">
        <v>11</v>
      </c>
      <c r="C29" s="4" t="s">
        <v>90</v>
      </c>
      <c r="D29" s="4" t="s">
        <v>13</v>
      </c>
      <c r="E29" s="4" t="s">
        <v>91</v>
      </c>
      <c r="F29" s="4" t="s">
        <v>91</v>
      </c>
      <c r="G29" s="2">
        <v>4600</v>
      </c>
      <c r="H29" s="5">
        <v>1150</v>
      </c>
      <c r="I29" s="6">
        <v>44180</v>
      </c>
      <c r="J29" s="7">
        <v>45657</v>
      </c>
    </row>
    <row r="30" spans="1:10" s="3" customFormat="1" ht="28.5" customHeight="1" x14ac:dyDescent="0.25">
      <c r="A30" s="1" t="s">
        <v>92</v>
      </c>
      <c r="B30" s="4" t="s">
        <v>11</v>
      </c>
      <c r="C30" s="4" t="s">
        <v>93</v>
      </c>
      <c r="D30" s="4" t="s">
        <v>13</v>
      </c>
      <c r="E30" s="4" t="s">
        <v>25</v>
      </c>
      <c r="F30" s="4" t="s">
        <v>25</v>
      </c>
      <c r="G30" s="2">
        <v>332.8</v>
      </c>
      <c r="H30" s="5">
        <v>83.2</v>
      </c>
      <c r="I30" s="6">
        <v>44180</v>
      </c>
      <c r="J30" s="10">
        <v>44561</v>
      </c>
    </row>
    <row r="31" spans="1:10" s="3" customFormat="1" ht="28.5" customHeight="1" x14ac:dyDescent="0.25">
      <c r="A31" s="1" t="s">
        <v>94</v>
      </c>
      <c r="B31" s="4" t="s">
        <v>11</v>
      </c>
      <c r="C31" s="4" t="s">
        <v>95</v>
      </c>
      <c r="D31" s="4" t="s">
        <v>13</v>
      </c>
      <c r="E31" s="4" t="s">
        <v>96</v>
      </c>
      <c r="F31" s="4" t="s">
        <v>96</v>
      </c>
      <c r="G31" s="2">
        <v>1956.85</v>
      </c>
      <c r="H31" s="9">
        <v>1956.85</v>
      </c>
      <c r="I31" s="6">
        <v>44187</v>
      </c>
      <c r="J31" s="10">
        <v>44255</v>
      </c>
    </row>
    <row r="32" spans="1:10" s="3" customFormat="1" ht="28.5" customHeight="1" x14ac:dyDescent="0.25">
      <c r="A32" s="1" t="s">
        <v>97</v>
      </c>
      <c r="B32" s="4" t="s">
        <v>11</v>
      </c>
      <c r="C32" s="4" t="s">
        <v>98</v>
      </c>
      <c r="D32" s="4" t="s">
        <v>13</v>
      </c>
      <c r="E32" s="4" t="s">
        <v>96</v>
      </c>
      <c r="F32" s="4" t="s">
        <v>96</v>
      </c>
      <c r="G32" s="2">
        <v>2500</v>
      </c>
      <c r="H32" s="20">
        <v>2000</v>
      </c>
      <c r="I32" s="6">
        <v>44187</v>
      </c>
      <c r="J32" s="10">
        <v>44255</v>
      </c>
    </row>
    <row r="33" spans="1:10" s="3" customFormat="1" ht="28.5" customHeight="1" x14ac:dyDescent="0.25">
      <c r="A33" s="1" t="s">
        <v>99</v>
      </c>
      <c r="B33" s="4" t="s">
        <v>11</v>
      </c>
      <c r="C33" s="4" t="s">
        <v>100</v>
      </c>
      <c r="D33" s="4" t="s">
        <v>13</v>
      </c>
      <c r="E33" s="4" t="s">
        <v>96</v>
      </c>
      <c r="F33" s="4" t="s">
        <v>96</v>
      </c>
      <c r="G33" s="2">
        <v>1800</v>
      </c>
      <c r="H33" s="9">
        <v>1800</v>
      </c>
      <c r="I33" s="6">
        <v>44187</v>
      </c>
      <c r="J33" s="10">
        <v>44255</v>
      </c>
    </row>
    <row r="34" spans="1:10" s="3" customFormat="1" ht="28.5" customHeight="1" x14ac:dyDescent="0.25">
      <c r="A34" s="1" t="s">
        <v>101</v>
      </c>
      <c r="B34" s="4" t="s">
        <v>11</v>
      </c>
      <c r="C34" s="4" t="s">
        <v>102</v>
      </c>
      <c r="D34" s="4" t="s">
        <v>13</v>
      </c>
      <c r="E34" s="4" t="s">
        <v>96</v>
      </c>
      <c r="F34" s="4" t="s">
        <v>96</v>
      </c>
      <c r="G34" s="2">
        <v>2797.78</v>
      </c>
      <c r="H34" s="9">
        <v>2797.78</v>
      </c>
      <c r="I34" s="6">
        <v>44187</v>
      </c>
      <c r="J34" s="10">
        <v>44255</v>
      </c>
    </row>
    <row r="35" spans="1:10" s="3" customFormat="1" ht="28.5" customHeight="1" x14ac:dyDescent="0.25">
      <c r="A35" s="1" t="s">
        <v>103</v>
      </c>
      <c r="B35" s="4" t="s">
        <v>11</v>
      </c>
      <c r="C35" s="4" t="s">
        <v>104</v>
      </c>
      <c r="D35" s="4" t="s">
        <v>13</v>
      </c>
      <c r="E35" s="4" t="s">
        <v>96</v>
      </c>
      <c r="F35" s="4" t="s">
        <v>96</v>
      </c>
      <c r="G35" s="2">
        <v>2300</v>
      </c>
      <c r="H35" s="9">
        <v>2300</v>
      </c>
      <c r="I35" s="6">
        <v>44187</v>
      </c>
      <c r="J35" s="10">
        <v>44255</v>
      </c>
    </row>
    <row r="36" spans="1:10" s="3" customFormat="1" ht="28.5" customHeight="1" x14ac:dyDescent="0.25">
      <c r="A36" s="1" t="s">
        <v>105</v>
      </c>
      <c r="B36" s="4" t="s">
        <v>11</v>
      </c>
      <c r="C36" s="4" t="s">
        <v>106</v>
      </c>
      <c r="D36" s="4" t="s">
        <v>13</v>
      </c>
      <c r="E36" s="4" t="s">
        <v>96</v>
      </c>
      <c r="F36" s="4" t="s">
        <v>96</v>
      </c>
      <c r="G36" s="2">
        <v>3930.2</v>
      </c>
      <c r="H36" s="9">
        <v>3930.2</v>
      </c>
      <c r="I36" s="6">
        <v>44187</v>
      </c>
      <c r="J36" s="10">
        <v>44255</v>
      </c>
    </row>
    <row r="37" spans="1:10" s="3" customFormat="1" ht="29.25" customHeight="1" x14ac:dyDescent="0.25">
      <c r="A37" s="14" t="s">
        <v>107</v>
      </c>
      <c r="B37" s="4" t="s">
        <v>11</v>
      </c>
      <c r="C37" s="4" t="s">
        <v>108</v>
      </c>
      <c r="D37" s="4" t="s">
        <v>13</v>
      </c>
      <c r="E37" s="21" t="s">
        <v>109</v>
      </c>
      <c r="F37" s="4" t="s">
        <v>110</v>
      </c>
      <c r="G37" s="2">
        <v>6000</v>
      </c>
      <c r="H37" s="5">
        <f>53+79.7+28</f>
        <v>160.69999999999999</v>
      </c>
      <c r="I37" s="6">
        <v>44197</v>
      </c>
      <c r="J37" s="7">
        <v>45838</v>
      </c>
    </row>
    <row r="38" spans="1:10" s="3" customFormat="1" ht="28.5" customHeight="1" x14ac:dyDescent="0.25">
      <c r="A38" s="14" t="s">
        <v>111</v>
      </c>
      <c r="B38" s="4" t="s">
        <v>11</v>
      </c>
      <c r="C38" s="4" t="s">
        <v>112</v>
      </c>
      <c r="D38" s="4" t="s">
        <v>13</v>
      </c>
      <c r="E38" s="4" t="s">
        <v>113</v>
      </c>
      <c r="F38" s="4" t="s">
        <v>113</v>
      </c>
      <c r="G38" s="2">
        <v>3120</v>
      </c>
      <c r="H38" s="5">
        <v>0</v>
      </c>
      <c r="I38" s="6">
        <v>44228</v>
      </c>
      <c r="J38" s="7">
        <v>46387</v>
      </c>
    </row>
    <row r="39" spans="1:10" s="16" customFormat="1" ht="28.5" customHeight="1" x14ac:dyDescent="0.25">
      <c r="A39" s="1" t="s">
        <v>114</v>
      </c>
      <c r="B39" s="18" t="s">
        <v>11</v>
      </c>
      <c r="C39" s="18" t="s">
        <v>115</v>
      </c>
      <c r="D39" s="4" t="s">
        <v>13</v>
      </c>
      <c r="E39" s="22" t="s">
        <v>22</v>
      </c>
      <c r="F39" s="22" t="s">
        <v>22</v>
      </c>
      <c r="G39" s="2">
        <v>135</v>
      </c>
      <c r="H39" s="23">
        <v>135</v>
      </c>
      <c r="I39" s="24">
        <v>44228</v>
      </c>
      <c r="J39" s="25">
        <v>44286</v>
      </c>
    </row>
    <row r="40" spans="1:10" s="16" customFormat="1" ht="28.5" customHeight="1" x14ac:dyDescent="0.25">
      <c r="A40" s="14" t="s">
        <v>116</v>
      </c>
      <c r="B40" s="18" t="s">
        <v>11</v>
      </c>
      <c r="C40" s="1" t="s">
        <v>117</v>
      </c>
      <c r="D40" s="4" t="s">
        <v>13</v>
      </c>
      <c r="E40" s="1" t="s">
        <v>118</v>
      </c>
      <c r="F40" s="1" t="s">
        <v>118</v>
      </c>
      <c r="G40" s="2">
        <v>1400</v>
      </c>
      <c r="H40" s="2">
        <v>700.08</v>
      </c>
      <c r="I40" s="26">
        <v>44230</v>
      </c>
      <c r="J40" s="27">
        <v>44804</v>
      </c>
    </row>
    <row r="41" spans="1:10" s="16" customFormat="1" ht="28.5" customHeight="1" x14ac:dyDescent="0.25">
      <c r="A41" s="1" t="s">
        <v>119</v>
      </c>
      <c r="B41" s="18" t="s">
        <v>11</v>
      </c>
      <c r="C41" s="1" t="s">
        <v>120</v>
      </c>
      <c r="D41" s="4" t="s">
        <v>13</v>
      </c>
      <c r="E41" s="1" t="s">
        <v>121</v>
      </c>
      <c r="F41" s="1" t="s">
        <v>121</v>
      </c>
      <c r="G41" s="2">
        <v>402</v>
      </c>
      <c r="H41" s="28">
        <v>402</v>
      </c>
      <c r="I41" s="26">
        <v>44238</v>
      </c>
      <c r="J41" s="29">
        <v>44286</v>
      </c>
    </row>
    <row r="42" spans="1:10" s="16" customFormat="1" ht="28.5" customHeight="1" x14ac:dyDescent="0.25">
      <c r="A42" s="1" t="s">
        <v>122</v>
      </c>
      <c r="B42" s="18" t="s">
        <v>11</v>
      </c>
      <c r="C42" s="1" t="s">
        <v>123</v>
      </c>
      <c r="D42" s="4" t="s">
        <v>13</v>
      </c>
      <c r="E42" s="4" t="s">
        <v>57</v>
      </c>
      <c r="F42" s="4" t="s">
        <v>57</v>
      </c>
      <c r="G42" s="2">
        <v>275</v>
      </c>
      <c r="H42" s="28">
        <v>275</v>
      </c>
      <c r="I42" s="26">
        <v>44242</v>
      </c>
      <c r="J42" s="29">
        <v>44316</v>
      </c>
    </row>
    <row r="43" spans="1:10" s="16" customFormat="1" ht="28.5" customHeight="1" x14ac:dyDescent="0.25">
      <c r="A43" s="1" t="s">
        <v>124</v>
      </c>
      <c r="B43" s="30" t="s">
        <v>11</v>
      </c>
      <c r="C43" s="31" t="s">
        <v>125</v>
      </c>
      <c r="D43" s="4" t="s">
        <v>13</v>
      </c>
      <c r="E43" s="31" t="s">
        <v>126</v>
      </c>
      <c r="F43" s="31" t="s">
        <v>126</v>
      </c>
      <c r="G43" s="32">
        <v>250.55</v>
      </c>
      <c r="H43" s="9">
        <v>250.55</v>
      </c>
      <c r="I43" s="6">
        <v>44245</v>
      </c>
      <c r="J43" s="19">
        <v>44316</v>
      </c>
    </row>
    <row r="44" spans="1:10" s="16" customFormat="1" ht="28.5" customHeight="1" x14ac:dyDescent="0.25">
      <c r="A44" s="1" t="s">
        <v>127</v>
      </c>
      <c r="B44" s="30" t="s">
        <v>11</v>
      </c>
      <c r="C44" s="4" t="s">
        <v>128</v>
      </c>
      <c r="D44" s="4" t="s">
        <v>13</v>
      </c>
      <c r="E44" s="4" t="s">
        <v>54</v>
      </c>
      <c r="F44" s="4" t="s">
        <v>54</v>
      </c>
      <c r="G44" s="2">
        <v>250</v>
      </c>
      <c r="H44" s="9">
        <v>250</v>
      </c>
      <c r="I44" s="6">
        <v>44256</v>
      </c>
      <c r="J44" s="19">
        <v>44347</v>
      </c>
    </row>
    <row r="45" spans="1:10" s="16" customFormat="1" ht="28.5" customHeight="1" x14ac:dyDescent="0.25">
      <c r="A45" s="1" t="s">
        <v>129</v>
      </c>
      <c r="B45" s="4" t="s">
        <v>11</v>
      </c>
      <c r="C45" s="4" t="s">
        <v>130</v>
      </c>
      <c r="D45" s="4" t="s">
        <v>13</v>
      </c>
      <c r="E45" s="4" t="s">
        <v>131</v>
      </c>
      <c r="F45" s="4" t="s">
        <v>131</v>
      </c>
      <c r="G45" s="2">
        <v>416</v>
      </c>
      <c r="H45" s="9">
        <v>416</v>
      </c>
      <c r="I45" s="6">
        <v>44259</v>
      </c>
      <c r="J45" s="19">
        <v>44316</v>
      </c>
    </row>
    <row r="46" spans="1:10" s="16" customFormat="1" ht="28.5" customHeight="1" x14ac:dyDescent="0.25">
      <c r="A46" s="1" t="s">
        <v>132</v>
      </c>
      <c r="B46" s="30" t="s">
        <v>11</v>
      </c>
      <c r="C46" s="4" t="s">
        <v>133</v>
      </c>
      <c r="D46" s="4" t="s">
        <v>13</v>
      </c>
      <c r="E46" s="4" t="s">
        <v>57</v>
      </c>
      <c r="F46" s="4" t="s">
        <v>57</v>
      </c>
      <c r="G46" s="2">
        <v>218</v>
      </c>
      <c r="H46" s="9">
        <v>218</v>
      </c>
      <c r="I46" s="6">
        <v>44265</v>
      </c>
      <c r="J46" s="19">
        <v>44377</v>
      </c>
    </row>
    <row r="47" spans="1:10" s="16" customFormat="1" ht="28.5" customHeight="1" x14ac:dyDescent="0.25">
      <c r="A47" s="14" t="s">
        <v>134</v>
      </c>
      <c r="B47" s="30" t="s">
        <v>11</v>
      </c>
      <c r="C47" s="1" t="s">
        <v>135</v>
      </c>
      <c r="D47" s="4" t="s">
        <v>13</v>
      </c>
      <c r="E47" s="4" t="s">
        <v>30</v>
      </c>
      <c r="F47" s="4" t="s">
        <v>30</v>
      </c>
      <c r="G47" s="2">
        <v>3650</v>
      </c>
      <c r="H47" s="5">
        <f>5.39</f>
        <v>5.39</v>
      </c>
      <c r="I47" s="6">
        <v>44287</v>
      </c>
      <c r="J47" s="7">
        <v>44985</v>
      </c>
    </row>
    <row r="48" spans="1:10" s="16" customFormat="1" ht="28.5" customHeight="1" x14ac:dyDescent="0.25">
      <c r="A48" s="14" t="s">
        <v>136</v>
      </c>
      <c r="B48" s="4" t="s">
        <v>11</v>
      </c>
      <c r="C48" s="1" t="s">
        <v>137</v>
      </c>
      <c r="D48" s="33" t="s">
        <v>138</v>
      </c>
      <c r="E48" s="1" t="s">
        <v>33</v>
      </c>
      <c r="F48" s="1" t="s">
        <v>33</v>
      </c>
      <c r="G48" s="2">
        <v>7684</v>
      </c>
      <c r="H48" s="2">
        <f>822.64+1030.56</f>
        <v>1853.1999999999998</v>
      </c>
      <c r="I48" s="26">
        <v>44287</v>
      </c>
      <c r="J48" s="27">
        <v>44651</v>
      </c>
    </row>
    <row r="49" spans="1:10" s="16" customFormat="1" ht="28.5" customHeight="1" x14ac:dyDescent="0.25">
      <c r="A49" s="1" t="s">
        <v>139</v>
      </c>
      <c r="B49" s="34" t="s">
        <v>11</v>
      </c>
      <c r="C49" s="35" t="s">
        <v>140</v>
      </c>
      <c r="D49" s="4" t="s">
        <v>13</v>
      </c>
      <c r="E49" s="36" t="s">
        <v>141</v>
      </c>
      <c r="F49" s="36" t="s">
        <v>141</v>
      </c>
      <c r="G49" s="2">
        <v>2392</v>
      </c>
      <c r="H49" s="28">
        <v>2392</v>
      </c>
      <c r="I49" s="26">
        <v>44295</v>
      </c>
      <c r="J49" s="37">
        <v>44347</v>
      </c>
    </row>
    <row r="50" spans="1:10" s="16" customFormat="1" ht="28.5" customHeight="1" x14ac:dyDescent="0.25">
      <c r="A50" s="1" t="s">
        <v>142</v>
      </c>
      <c r="B50" s="4" t="s">
        <v>11</v>
      </c>
      <c r="C50" s="4" t="s">
        <v>143</v>
      </c>
      <c r="D50" s="4" t="s">
        <v>13</v>
      </c>
      <c r="E50" s="4" t="s">
        <v>144</v>
      </c>
      <c r="F50" s="4" t="s">
        <v>144</v>
      </c>
      <c r="G50" s="2">
        <v>475</v>
      </c>
      <c r="H50" s="28">
        <v>475</v>
      </c>
      <c r="I50" s="26">
        <v>44295</v>
      </c>
      <c r="J50" s="38">
        <v>44377</v>
      </c>
    </row>
    <row r="51" spans="1:10" s="16" customFormat="1" ht="28.5" customHeight="1" x14ac:dyDescent="0.25">
      <c r="A51" s="1" t="s">
        <v>145</v>
      </c>
      <c r="B51" s="34" t="s">
        <v>11</v>
      </c>
      <c r="C51" s="39" t="s">
        <v>146</v>
      </c>
      <c r="D51" s="4" t="s">
        <v>13</v>
      </c>
      <c r="E51" s="39" t="s">
        <v>147</v>
      </c>
      <c r="F51" s="22" t="s">
        <v>148</v>
      </c>
      <c r="G51" s="2">
        <v>556.74</v>
      </c>
      <c r="H51" s="28">
        <v>556.74</v>
      </c>
      <c r="I51" s="24">
        <v>44298</v>
      </c>
      <c r="J51" s="25">
        <v>44377</v>
      </c>
    </row>
    <row r="52" spans="1:10" s="16" customFormat="1" ht="28.5" customHeight="1" x14ac:dyDescent="0.25">
      <c r="A52" s="1" t="s">
        <v>149</v>
      </c>
      <c r="B52" s="34" t="s">
        <v>11</v>
      </c>
      <c r="C52" s="39" t="s">
        <v>150</v>
      </c>
      <c r="D52" s="4" t="s">
        <v>13</v>
      </c>
      <c r="E52" s="22" t="s">
        <v>151</v>
      </c>
      <c r="F52" s="22" t="s">
        <v>151</v>
      </c>
      <c r="G52" s="2">
        <v>85.2</v>
      </c>
      <c r="H52" s="28">
        <v>85.2</v>
      </c>
      <c r="I52" s="24">
        <v>44307</v>
      </c>
      <c r="J52" s="25">
        <v>44377</v>
      </c>
    </row>
    <row r="53" spans="1:10" s="16" customFormat="1" ht="29.25" customHeight="1" x14ac:dyDescent="0.25">
      <c r="A53" s="1" t="s">
        <v>152</v>
      </c>
      <c r="B53" s="34" t="s">
        <v>11</v>
      </c>
      <c r="C53" s="4" t="s">
        <v>153</v>
      </c>
      <c r="D53" s="4" t="s">
        <v>13</v>
      </c>
      <c r="E53" s="4" t="s">
        <v>57</v>
      </c>
      <c r="F53" s="4" t="s">
        <v>57</v>
      </c>
      <c r="G53" s="2">
        <v>165</v>
      </c>
      <c r="H53" s="9">
        <v>165</v>
      </c>
      <c r="I53" s="6">
        <v>44308</v>
      </c>
      <c r="J53" s="19">
        <v>44408</v>
      </c>
    </row>
    <row r="54" spans="1:10" s="16" customFormat="1" ht="29.25" customHeight="1" x14ac:dyDescent="0.25">
      <c r="A54" s="1" t="s">
        <v>154</v>
      </c>
      <c r="B54" s="34" t="s">
        <v>11</v>
      </c>
      <c r="C54" s="4" t="s">
        <v>155</v>
      </c>
      <c r="D54" s="4" t="s">
        <v>13</v>
      </c>
      <c r="E54" s="15" t="s">
        <v>156</v>
      </c>
      <c r="F54" s="4" t="s">
        <v>157</v>
      </c>
      <c r="G54" s="2">
        <v>241</v>
      </c>
      <c r="H54" s="9">
        <v>241</v>
      </c>
      <c r="I54" s="6">
        <v>44336</v>
      </c>
      <c r="J54" s="19">
        <v>44439</v>
      </c>
    </row>
    <row r="55" spans="1:10" s="16" customFormat="1" ht="29.25" customHeight="1" x14ac:dyDescent="0.25">
      <c r="A55" s="14" t="s">
        <v>158</v>
      </c>
      <c r="B55" s="34" t="s">
        <v>11</v>
      </c>
      <c r="C55" s="4" t="s">
        <v>159</v>
      </c>
      <c r="D55" s="4" t="s">
        <v>13</v>
      </c>
      <c r="E55" s="15" t="s">
        <v>160</v>
      </c>
      <c r="F55" s="4" t="s">
        <v>161</v>
      </c>
      <c r="G55" s="2">
        <v>500</v>
      </c>
      <c r="H55" s="5">
        <v>0</v>
      </c>
      <c r="I55" s="6">
        <v>44348</v>
      </c>
      <c r="J55" s="7">
        <v>44773</v>
      </c>
    </row>
    <row r="56" spans="1:10" s="16" customFormat="1" ht="29.25" customHeight="1" x14ac:dyDescent="0.25">
      <c r="A56" s="1" t="s">
        <v>162</v>
      </c>
      <c r="B56" s="34" t="s">
        <v>11</v>
      </c>
      <c r="C56" s="4" t="s">
        <v>163</v>
      </c>
      <c r="D56" s="4" t="s">
        <v>13</v>
      </c>
      <c r="E56" s="4" t="s">
        <v>57</v>
      </c>
      <c r="F56" s="4" t="s">
        <v>57</v>
      </c>
      <c r="G56" s="2">
        <v>312</v>
      </c>
      <c r="H56" s="9">
        <v>312</v>
      </c>
      <c r="I56" s="6">
        <v>44350</v>
      </c>
      <c r="J56" s="19">
        <v>44439</v>
      </c>
    </row>
    <row r="57" spans="1:10" s="16" customFormat="1" ht="29.25" customHeight="1" x14ac:dyDescent="0.25">
      <c r="A57" s="1" t="s">
        <v>164</v>
      </c>
      <c r="B57" s="34" t="s">
        <v>11</v>
      </c>
      <c r="C57" s="4" t="s">
        <v>165</v>
      </c>
      <c r="D57" s="4" t="s">
        <v>13</v>
      </c>
      <c r="E57" s="15" t="s">
        <v>166</v>
      </c>
      <c r="F57" s="4" t="s">
        <v>167</v>
      </c>
      <c r="G57" s="2">
        <v>3980</v>
      </c>
      <c r="H57" s="5">
        <v>0</v>
      </c>
      <c r="I57" s="6">
        <v>44355</v>
      </c>
      <c r="J57" s="19">
        <v>44561</v>
      </c>
    </row>
    <row r="58" spans="1:10" s="16" customFormat="1" ht="29.25" customHeight="1" x14ac:dyDescent="0.25">
      <c r="A58" s="1" t="s">
        <v>168</v>
      </c>
      <c r="B58" s="34" t="s">
        <v>11</v>
      </c>
      <c r="C58" s="4" t="s">
        <v>169</v>
      </c>
      <c r="D58" s="4" t="s">
        <v>13</v>
      </c>
      <c r="E58" s="4" t="s">
        <v>57</v>
      </c>
      <c r="F58" s="4" t="s">
        <v>57</v>
      </c>
      <c r="G58" s="2">
        <v>3900</v>
      </c>
      <c r="H58" s="5">
        <v>0</v>
      </c>
      <c r="I58" s="6">
        <v>44365</v>
      </c>
      <c r="J58" s="19">
        <v>44561</v>
      </c>
    </row>
    <row r="59" spans="1:10" s="16" customFormat="1" ht="29.25" customHeight="1" x14ac:dyDescent="0.25">
      <c r="A59" s="1" t="s">
        <v>170</v>
      </c>
      <c r="B59" s="34" t="s">
        <v>11</v>
      </c>
      <c r="C59" s="4" t="s">
        <v>171</v>
      </c>
      <c r="D59" s="4" t="s">
        <v>13</v>
      </c>
      <c r="E59" s="4" t="s">
        <v>126</v>
      </c>
      <c r="F59" s="4" t="s">
        <v>126</v>
      </c>
      <c r="G59" s="2">
        <v>90.9</v>
      </c>
      <c r="H59" s="9">
        <v>90.9</v>
      </c>
      <c r="I59" s="6">
        <v>44376</v>
      </c>
      <c r="J59" s="19">
        <v>44469</v>
      </c>
    </row>
    <row r="60" spans="1:10" s="16" customFormat="1" ht="29.25" customHeight="1" x14ac:dyDescent="0.25">
      <c r="A60" s="14" t="s">
        <v>172</v>
      </c>
      <c r="B60" s="34" t="s">
        <v>11</v>
      </c>
      <c r="C60" s="4" t="s">
        <v>173</v>
      </c>
      <c r="D60" s="4" t="s">
        <v>13</v>
      </c>
      <c r="E60" s="4" t="s">
        <v>36</v>
      </c>
      <c r="F60" s="4" t="s">
        <v>36</v>
      </c>
      <c r="G60" s="2">
        <v>3205</v>
      </c>
      <c r="H60" s="5">
        <v>0</v>
      </c>
      <c r="I60" s="6">
        <v>44377</v>
      </c>
      <c r="J60" s="7">
        <v>45382</v>
      </c>
    </row>
    <row r="61" spans="1:10" s="16" customFormat="1" ht="29.25" customHeight="1" x14ac:dyDescent="0.25">
      <c r="A61" s="14" t="s">
        <v>174</v>
      </c>
      <c r="B61" s="34" t="s">
        <v>11</v>
      </c>
      <c r="C61" s="4" t="s">
        <v>175</v>
      </c>
      <c r="D61" s="4" t="s">
        <v>13</v>
      </c>
      <c r="E61" s="15" t="s">
        <v>176</v>
      </c>
      <c r="F61" s="4" t="s">
        <v>177</v>
      </c>
      <c r="G61" s="2">
        <v>4999</v>
      </c>
      <c r="H61" s="5">
        <f>414</f>
        <v>414</v>
      </c>
      <c r="I61" s="6">
        <v>44378</v>
      </c>
      <c r="J61" s="7">
        <v>45657</v>
      </c>
    </row>
    <row r="62" spans="1:10" s="16" customFormat="1" ht="29.25" customHeight="1" x14ac:dyDescent="0.25">
      <c r="A62" s="14" t="s">
        <v>178</v>
      </c>
      <c r="B62" s="34" t="s">
        <v>11</v>
      </c>
      <c r="C62" s="4" t="s">
        <v>179</v>
      </c>
      <c r="D62" s="4" t="s">
        <v>13</v>
      </c>
      <c r="E62" s="4" t="s">
        <v>41</v>
      </c>
      <c r="F62" s="4" t="s">
        <v>41</v>
      </c>
      <c r="G62" s="2">
        <v>2704</v>
      </c>
      <c r="H62" s="5">
        <v>0</v>
      </c>
      <c r="I62" s="6">
        <v>44378</v>
      </c>
      <c r="J62" s="7">
        <v>44834</v>
      </c>
    </row>
    <row r="63" spans="1:10" s="16" customFormat="1" ht="29.25" customHeight="1" x14ac:dyDescent="0.25">
      <c r="A63" s="1" t="s">
        <v>180</v>
      </c>
      <c r="B63" s="34" t="s">
        <v>11</v>
      </c>
      <c r="C63" s="4" t="s">
        <v>181</v>
      </c>
      <c r="D63" s="4" t="s">
        <v>13</v>
      </c>
      <c r="E63" s="4" t="s">
        <v>182</v>
      </c>
      <c r="F63" s="4" t="s">
        <v>182</v>
      </c>
      <c r="G63" s="2">
        <v>240</v>
      </c>
      <c r="H63" s="5">
        <v>0</v>
      </c>
      <c r="I63" s="6">
        <v>44474</v>
      </c>
      <c r="J63" s="19">
        <v>44561</v>
      </c>
    </row>
    <row r="64" spans="1:10" s="16" customFormat="1" ht="29.25" customHeight="1" x14ac:dyDescent="0.25">
      <c r="A64" s="1" t="s">
        <v>183</v>
      </c>
      <c r="B64" s="34" t="s">
        <v>11</v>
      </c>
      <c r="C64" s="4" t="s">
        <v>184</v>
      </c>
      <c r="D64" s="4" t="s">
        <v>13</v>
      </c>
      <c r="E64" s="4" t="s">
        <v>91</v>
      </c>
      <c r="F64" s="4" t="s">
        <v>91</v>
      </c>
      <c r="G64" s="2">
        <v>450</v>
      </c>
      <c r="H64" s="5">
        <v>0</v>
      </c>
      <c r="I64" s="6">
        <v>44480</v>
      </c>
      <c r="J64" s="19">
        <v>44561</v>
      </c>
    </row>
    <row r="65" spans="1:10" s="16" customFormat="1" ht="29.25" customHeight="1" x14ac:dyDescent="0.25">
      <c r="A65" s="1" t="s">
        <v>185</v>
      </c>
      <c r="B65" s="34" t="s">
        <v>11</v>
      </c>
      <c r="C65" s="4" t="s">
        <v>186</v>
      </c>
      <c r="D65" s="4" t="s">
        <v>13</v>
      </c>
      <c r="E65" s="4" t="s">
        <v>148</v>
      </c>
      <c r="F65" s="4" t="s">
        <v>148</v>
      </c>
      <c r="G65" s="2">
        <v>443.5</v>
      </c>
      <c r="H65" s="5">
        <v>0</v>
      </c>
      <c r="I65" s="6">
        <v>44482</v>
      </c>
      <c r="J65" s="19">
        <v>44561</v>
      </c>
    </row>
    <row r="66" spans="1:10" s="16" customFormat="1" ht="29.25" customHeight="1" x14ac:dyDescent="0.25">
      <c r="A66" s="14" t="s">
        <v>187</v>
      </c>
      <c r="B66" s="34" t="s">
        <v>11</v>
      </c>
      <c r="C66" s="4" t="s">
        <v>188</v>
      </c>
      <c r="D66" s="4" t="s">
        <v>13</v>
      </c>
      <c r="E66" s="4" t="s">
        <v>189</v>
      </c>
      <c r="F66" s="4" t="s">
        <v>189</v>
      </c>
      <c r="G66" s="2">
        <v>10000</v>
      </c>
      <c r="H66" s="5">
        <v>0</v>
      </c>
      <c r="I66" s="6">
        <v>44494</v>
      </c>
      <c r="J66" s="7" t="s">
        <v>190</v>
      </c>
    </row>
    <row r="67" spans="1:10" s="16" customFormat="1" ht="29.25" customHeight="1" x14ac:dyDescent="0.25">
      <c r="A67" s="14" t="s">
        <v>191</v>
      </c>
      <c r="B67" s="34" t="s">
        <v>11</v>
      </c>
      <c r="C67" s="4" t="s">
        <v>192</v>
      </c>
      <c r="D67" s="4" t="s">
        <v>13</v>
      </c>
      <c r="E67" s="4" t="s">
        <v>193</v>
      </c>
      <c r="F67" s="4" t="s">
        <v>193</v>
      </c>
      <c r="G67" s="2">
        <v>2080</v>
      </c>
      <c r="H67" s="5">
        <v>0</v>
      </c>
      <c r="I67" s="6">
        <v>44504</v>
      </c>
      <c r="J67" s="7">
        <v>44926</v>
      </c>
    </row>
    <row r="68" spans="1:10" s="16" customFormat="1" ht="28.5" customHeight="1" x14ac:dyDescent="0.25">
      <c r="A68" s="1" t="s">
        <v>194</v>
      </c>
      <c r="B68" s="34" t="s">
        <v>11</v>
      </c>
      <c r="C68" s="4" t="s">
        <v>195</v>
      </c>
      <c r="D68" s="4" t="s">
        <v>13</v>
      </c>
      <c r="E68" s="4" t="s">
        <v>196</v>
      </c>
      <c r="F68" s="4" t="s">
        <v>196</v>
      </c>
      <c r="G68" s="2">
        <v>484</v>
      </c>
      <c r="H68" s="5">
        <v>0</v>
      </c>
      <c r="I68" s="6">
        <v>44505</v>
      </c>
      <c r="J68" s="19">
        <v>44561</v>
      </c>
    </row>
    <row r="69" spans="1:10" s="16" customFormat="1" ht="28.5" customHeight="1" x14ac:dyDescent="0.25">
      <c r="A69" s="1" t="s">
        <v>197</v>
      </c>
      <c r="B69" s="34" t="s">
        <v>11</v>
      </c>
      <c r="C69" s="4" t="s">
        <v>198</v>
      </c>
      <c r="D69" s="4" t="s">
        <v>13</v>
      </c>
      <c r="E69" s="4" t="s">
        <v>199</v>
      </c>
      <c r="F69" s="4" t="s">
        <v>199</v>
      </c>
      <c r="G69" s="2">
        <v>234.5</v>
      </c>
      <c r="H69" s="5">
        <v>0</v>
      </c>
      <c r="I69" s="6">
        <v>44505</v>
      </c>
      <c r="J69" s="19">
        <v>44535</v>
      </c>
    </row>
    <row r="70" spans="1:10" s="16" customFormat="1" ht="28.5" customHeight="1" x14ac:dyDescent="0.25">
      <c r="A70" s="14" t="s">
        <v>200</v>
      </c>
      <c r="B70" s="34" t="s">
        <v>11</v>
      </c>
      <c r="C70" s="4" t="s">
        <v>201</v>
      </c>
      <c r="D70" s="4" t="s">
        <v>13</v>
      </c>
      <c r="E70" s="4" t="s">
        <v>182</v>
      </c>
      <c r="F70" s="4" t="s">
        <v>182</v>
      </c>
      <c r="G70" s="2">
        <v>610</v>
      </c>
      <c r="H70" s="5">
        <v>0</v>
      </c>
      <c r="I70" s="6">
        <v>44524</v>
      </c>
      <c r="J70" s="7">
        <v>44620</v>
      </c>
    </row>
    <row r="71" spans="1:10" s="16" customFormat="1" ht="28.5" customHeight="1" x14ac:dyDescent="0.25">
      <c r="A71" s="1" t="s">
        <v>202</v>
      </c>
      <c r="B71" s="34" t="s">
        <v>11</v>
      </c>
      <c r="C71" s="4" t="s">
        <v>203</v>
      </c>
      <c r="D71" s="4" t="s">
        <v>13</v>
      </c>
      <c r="E71" s="4" t="s">
        <v>96</v>
      </c>
      <c r="F71" s="4" t="s">
        <v>96</v>
      </c>
      <c r="G71" s="2">
        <v>1780</v>
      </c>
      <c r="H71" s="5">
        <v>0</v>
      </c>
      <c r="I71" s="6">
        <v>44531</v>
      </c>
      <c r="J71" s="19">
        <v>44561</v>
      </c>
    </row>
    <row r="72" spans="1:10" s="16" customFormat="1" ht="28.5" customHeight="1" x14ac:dyDescent="0.25">
      <c r="A72" s="1" t="s">
        <v>204</v>
      </c>
      <c r="B72" s="34" t="s">
        <v>11</v>
      </c>
      <c r="C72" s="4" t="s">
        <v>205</v>
      </c>
      <c r="D72" s="4" t="s">
        <v>13</v>
      </c>
      <c r="E72" s="4" t="s">
        <v>199</v>
      </c>
      <c r="F72" s="4" t="s">
        <v>199</v>
      </c>
      <c r="G72" s="2">
        <v>115.5</v>
      </c>
      <c r="H72" s="5">
        <v>0</v>
      </c>
      <c r="I72" s="6">
        <v>44544</v>
      </c>
      <c r="J72" s="19">
        <v>44561</v>
      </c>
    </row>
    <row r="73" spans="1:10" s="16" customFormat="1" ht="28.5" customHeight="1" x14ac:dyDescent="0.25">
      <c r="A73" s="14" t="s">
        <v>206</v>
      </c>
      <c r="B73" s="34" t="s">
        <v>11</v>
      </c>
      <c r="C73" s="4" t="s">
        <v>207</v>
      </c>
      <c r="D73" s="18" t="s">
        <v>138</v>
      </c>
      <c r="E73" s="4" t="s">
        <v>75</v>
      </c>
      <c r="F73" s="4" t="s">
        <v>75</v>
      </c>
      <c r="G73" s="2">
        <v>12000</v>
      </c>
      <c r="H73" s="5">
        <v>0</v>
      </c>
      <c r="I73" s="6">
        <v>44562</v>
      </c>
      <c r="J73" s="7">
        <v>44926</v>
      </c>
    </row>
    <row r="74" spans="1:10" s="16" customFormat="1" ht="28.5" customHeight="1" x14ac:dyDescent="0.25">
      <c r="A74" s="14" t="s">
        <v>208</v>
      </c>
      <c r="B74" s="34" t="s">
        <v>209</v>
      </c>
      <c r="C74" s="4" t="s">
        <v>210</v>
      </c>
      <c r="D74" s="4" t="s">
        <v>13</v>
      </c>
      <c r="E74" s="4" t="s">
        <v>96</v>
      </c>
      <c r="F74" s="4" t="s">
        <v>96</v>
      </c>
      <c r="G74" s="2">
        <v>4600</v>
      </c>
      <c r="H74" s="5">
        <v>0</v>
      </c>
      <c r="I74" s="6">
        <v>44552</v>
      </c>
      <c r="J74" s="10">
        <v>44561</v>
      </c>
    </row>
    <row r="75" spans="1:10" s="16" customFormat="1" ht="28.5" customHeight="1" x14ac:dyDescent="0.25">
      <c r="A75" s="14" t="s">
        <v>211</v>
      </c>
      <c r="B75" s="34" t="s">
        <v>212</v>
      </c>
      <c r="C75" s="4" t="s">
        <v>213</v>
      </c>
      <c r="D75" s="4" t="s">
        <v>13</v>
      </c>
      <c r="E75" s="4" t="s">
        <v>96</v>
      </c>
      <c r="F75" s="4" t="s">
        <v>96</v>
      </c>
      <c r="G75" s="2">
        <v>3913.7</v>
      </c>
      <c r="H75" s="5">
        <v>0</v>
      </c>
      <c r="I75" s="6">
        <v>44552</v>
      </c>
      <c r="J75" s="19">
        <v>44561</v>
      </c>
    </row>
    <row r="76" spans="1:10" s="16" customFormat="1" ht="28.5" customHeight="1" x14ac:dyDescent="0.25">
      <c r="A76" s="14" t="s">
        <v>214</v>
      </c>
      <c r="B76" s="34" t="s">
        <v>215</v>
      </c>
      <c r="C76" s="4" t="s">
        <v>216</v>
      </c>
      <c r="D76" s="4" t="s">
        <v>13</v>
      </c>
      <c r="E76" s="4" t="s">
        <v>96</v>
      </c>
      <c r="F76" s="4" t="s">
        <v>96</v>
      </c>
      <c r="G76" s="2">
        <v>3600</v>
      </c>
      <c r="H76" s="5">
        <v>0</v>
      </c>
      <c r="I76" s="6">
        <v>44552</v>
      </c>
      <c r="J76" s="19">
        <v>44561</v>
      </c>
    </row>
    <row r="77" spans="1:10" s="16" customFormat="1" ht="28.5" customHeight="1" x14ac:dyDescent="0.25">
      <c r="A77" s="14" t="s">
        <v>217</v>
      </c>
      <c r="B77" s="34" t="s">
        <v>218</v>
      </c>
      <c r="C77" s="4" t="s">
        <v>219</v>
      </c>
      <c r="D77" s="4" t="s">
        <v>13</v>
      </c>
      <c r="E77" s="4" t="s">
        <v>96</v>
      </c>
      <c r="F77" s="4" t="s">
        <v>96</v>
      </c>
      <c r="G77" s="2">
        <v>3930.2</v>
      </c>
      <c r="H77" s="5">
        <v>0</v>
      </c>
      <c r="I77" s="6">
        <v>44552</v>
      </c>
      <c r="J77" s="19">
        <v>44561</v>
      </c>
    </row>
    <row r="78" spans="1:10" s="16" customFormat="1" ht="28.5" customHeight="1" x14ac:dyDescent="0.25">
      <c r="A78" s="14" t="s">
        <v>220</v>
      </c>
      <c r="B78" s="34" t="s">
        <v>221</v>
      </c>
      <c r="C78" s="4" t="s">
        <v>222</v>
      </c>
      <c r="D78" s="4" t="s">
        <v>13</v>
      </c>
      <c r="E78" s="4" t="s">
        <v>96</v>
      </c>
      <c r="F78" s="4" t="s">
        <v>96</v>
      </c>
      <c r="G78" s="2">
        <v>2797.78</v>
      </c>
      <c r="H78" s="5">
        <v>0</v>
      </c>
      <c r="I78" s="6">
        <v>44552</v>
      </c>
      <c r="J78" s="19">
        <v>44561</v>
      </c>
    </row>
    <row r="79" spans="1:10" s="16" customFormat="1" ht="28.5" customHeight="1" x14ac:dyDescent="0.25">
      <c r="A79" s="14" t="s">
        <v>223</v>
      </c>
      <c r="B79" s="34" t="s">
        <v>224</v>
      </c>
      <c r="C79" s="4" t="s">
        <v>225</v>
      </c>
      <c r="D79" s="4" t="s">
        <v>13</v>
      </c>
      <c r="E79" s="4" t="s">
        <v>96</v>
      </c>
      <c r="F79" s="4" t="s">
        <v>96</v>
      </c>
      <c r="G79" s="2">
        <v>4000</v>
      </c>
      <c r="H79" s="5">
        <v>0</v>
      </c>
      <c r="I79" s="6">
        <v>44552</v>
      </c>
      <c r="J79" s="19">
        <v>44561</v>
      </c>
    </row>
    <row r="80" spans="1:10" s="16" customFormat="1" ht="28.5" customHeight="1" x14ac:dyDescent="0.25">
      <c r="A80" s="14" t="s">
        <v>226</v>
      </c>
      <c r="B80" s="34" t="s">
        <v>227</v>
      </c>
      <c r="C80" s="4" t="s">
        <v>228</v>
      </c>
      <c r="D80" s="4" t="s">
        <v>13</v>
      </c>
      <c r="E80" s="4" t="s">
        <v>78</v>
      </c>
      <c r="F80" s="4" t="s">
        <v>78</v>
      </c>
      <c r="G80" s="2">
        <v>950</v>
      </c>
      <c r="H80" s="5">
        <v>0</v>
      </c>
      <c r="I80" s="6">
        <v>44552</v>
      </c>
      <c r="J80" s="7">
        <v>45016</v>
      </c>
    </row>
    <row r="81" spans="1:10" s="16" customFormat="1" ht="28.5" customHeight="1" x14ac:dyDescent="0.25">
      <c r="A81" s="14" t="s">
        <v>229</v>
      </c>
      <c r="B81" s="34" t="s">
        <v>230</v>
      </c>
      <c r="C81" s="4" t="s">
        <v>231</v>
      </c>
      <c r="D81" s="4" t="s">
        <v>13</v>
      </c>
      <c r="E81" s="4" t="s">
        <v>25</v>
      </c>
      <c r="F81" s="4" t="s">
        <v>232</v>
      </c>
      <c r="G81" s="2">
        <v>3140.8</v>
      </c>
      <c r="H81" s="5">
        <v>0</v>
      </c>
      <c r="I81" s="6">
        <v>44552</v>
      </c>
      <c r="J81" s="7">
        <v>45016</v>
      </c>
    </row>
    <row r="82" spans="1:10" s="16" customFormat="1" ht="28.5" customHeight="1" x14ac:dyDescent="0.25">
      <c r="A82" s="14" t="s">
        <v>233</v>
      </c>
      <c r="B82" s="34" t="s">
        <v>234</v>
      </c>
      <c r="C82" s="4" t="s">
        <v>235</v>
      </c>
      <c r="D82" s="4" t="s">
        <v>13</v>
      </c>
      <c r="E82" s="4" t="s">
        <v>236</v>
      </c>
      <c r="F82" s="4" t="s">
        <v>237</v>
      </c>
      <c r="G82" s="2">
        <v>1563.9</v>
      </c>
      <c r="H82" s="5">
        <v>0</v>
      </c>
      <c r="I82" s="6">
        <v>44553</v>
      </c>
      <c r="J82" s="7">
        <v>45016</v>
      </c>
    </row>
  </sheetData>
  <hyperlinks>
    <hyperlink ref="A6" r:id="rId1" display="https://smartcig.anticorruzione.it/AVCP-SmartCig/preparaDettaglioComunicazioneOS.action?codDettaglioCarnet=46111955"/>
    <hyperlink ref="A74" r:id="rId2" display="https://smartcig.anticorruzione.it/AVCP-SmartCig/preparaDettaglioComunicazioneOS.action?codDettaglioCarnet=55110082"/>
    <hyperlink ref="A75" r:id="rId3" display="https://smartcig.anticorruzione.it/AVCP-SmartCig/preparaDettaglioComunicazioneOS.action?codDettaglioCarnet=55110266"/>
    <hyperlink ref="A76" r:id="rId4" display="https://smartcig.anticorruzione.it/AVCP-SmartCig/preparaDettaglioComunicazioneOS.action?codDettaglioCarnet=55110370"/>
    <hyperlink ref="A77" r:id="rId5" display="https://smartcig.anticorruzione.it/AVCP-SmartCig/preparaDettaglioComunicazioneOS.action?codDettaglioCarnet=55110521"/>
    <hyperlink ref="A78" r:id="rId6" display="https://smartcig.anticorruzione.it/AVCP-SmartCig/preparaDettaglioComunicazioneOS.action?codDettaglioCarnet=55110625"/>
    <hyperlink ref="A79" r:id="rId7" display="https://smartcig.anticorruzione.it/AVCP-SmartCig/preparaDettaglioComunicazioneOS.action?codDettaglioCarnet=55113484"/>
    <hyperlink ref="A80" r:id="rId8" display="https://smartcig.anticorruzione.it/AVCP-SmartCig/preparaDettaglioComunicazioneOS.action?codDettaglioCarnet=55114799"/>
    <hyperlink ref="A81" r:id="rId9" display="https://smartcig.anticorruzione.it/AVCP-SmartCig/preparaDettaglioComunicazioneOS.action?codDettaglioCarnet=55116138"/>
    <hyperlink ref="A82" r:id="rId10" display="https://smartcig.anticorruzione.it/AVCP-SmartCig/preparaDettaglioComunicazioneOS.action?codDettaglioCarnet=55132765"/>
  </hyperlinks>
  <printOptions horizontalCentered="1"/>
  <pageMargins left="0" right="0" top="0.55118110236220474" bottom="0.35433070866141736" header="0.31496062992125984" footer="0.31496062992125984"/>
  <pageSetup paperSize="8" scale="63" fitToHeight="3" orientation="landscape" r:id="rId11"/>
  <headerFooter>
    <oddHeader>&amp;L&amp;F&amp;R&amp;D</oddHeader>
  </headerFooter>
  <tableParts count="1">
    <tablePart r:id="rId1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CIG 2021</vt:lpstr>
      <vt:lpstr>'CIG 2021'!Titoli_stampa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Barison</dc:creator>
  <cp:lastModifiedBy>Monica Barison</cp:lastModifiedBy>
  <dcterms:created xsi:type="dcterms:W3CDTF">2022-01-24T14:15:09Z</dcterms:created>
  <dcterms:modified xsi:type="dcterms:W3CDTF">2022-01-24T14:35:05Z</dcterms:modified>
</cp:coreProperties>
</file>